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Guide" state="visible" r:id="rId4"/>
    <sheet sheetId="2" name="Ingredients" state="visible" r:id="rId5"/>
    <sheet sheetId="3" name="Base recipes" state="visible" r:id="rId6"/>
    <sheet sheetId="4" name="Dishes" state="visible" r:id="rId7"/>
    <sheet sheetId="5" name="Selling price" state="visible" r:id="rId8"/>
    <sheet sheetId="6" name="Limits" state="visible" r:id="rId9"/>
  </sheets>
  <calcPr calcId="171027" fullCalcOnLoad="1"/>
</workbook>
</file>

<file path=xl/sharedStrings.xml><?xml version="1.0" encoding="utf-8"?>
<sst xmlns="http://schemas.openxmlformats.org/spreadsheetml/2006/main" count="515" uniqueCount="88">
  <si>
    <t>Recipe costing: ingredients, base recipes, dishes, selling price</t>
  </si>
  <si>
    <t>Template for the article on trolevo.com/blog/recipe-costing-template. Example prices excluding VAT, as of 2026.</t>
  </si>
  <si>
    <t>This template works out the food cost of dishes from ingredients and base recipes and, from that, a menu price with VAT and a cross-check. The sheets follow the order in which you cost: ingredients, base recipes, dishes, selling price.</t>
  </si>
  <si>
    <t>It comes filled in with the article's example: a roast beef and a beef stew that use the same red wine sauce. All purchase prices are example prices excluding VAT, all yields example values; the menu price is the gross price the guest pays. VAT rates as of 2026.</t>
  </si>
  <si>
    <t>The template works for a VAT-registered business that uses the effective method, and so with purchase prices excluding VAT. The example also separates dine-in and take-away with receipts.</t>
  </si>
  <si>
    <t>To start, one dish is enough: its ingredients with their purchase prices in the “Ingredients” sheet, its quantities and the number of portions in a block of the “Dishes” sheet, a target and the menu price in the “Selling price” sheet. Yield, base recipes and the take-away channel come after that.</t>
  </si>
  <si>
    <t>Input cells have a light background; the template works out everything else. The quantity is always in the unit of the price: 180 g at a price per kilo is 0.180. The template shows the unit next to every quantity. If something is missing, the “Note” column says what; a dish with a note also shows it in the “Selling price” sheet.</t>
  </si>
  <si>
    <t>Yield: trim yield and cooking yield are multiplied, never added; an empty cell counts as 100%. Which yield goes into the price depends on the quantity you enter in the recipe: ready to eat, both; trimmed, the trim yield only. A base recipe measured after cooking carries its own cooking loss; its ingredients get no cooking yield. An ingredient used once ready to eat and once raw takes two rows with different names.</t>
  </si>
  <si>
    <t>Base recipes: a base recipe may contain another one if that one sits higher up in the sheet. Every name only once (ingredients, base recipes, dishes), or the template only finds the first entry. There is room for 150 ingredients, 15 base recipes and 30 dishes; copying a block does not help, because the list does not know it.</t>
  </si>
  <si>
    <t>No shrinkage: spoilage, overproduction and badly portioned plates belong in the business's figures, not in the yield. No allergens: for those there is the allergen matrix (trolevo.com/blog/allergen-matrix-template).</t>
  </si>
  <si>
    <t>VAT: food consumed on the premises is a restaurant supply and is subject to the standard rate of 8.1% (as of 2026). For take-away or delivery the reduced rate of 2.6% applies, but only if “suitable organisational measures are taken to differentiate these supplies from restaurant supplies; if this is not the case, the standard rate applies” (Art. 25 para. 3 VAT Act). Such a measure is, under Art. 56 of the VAT Ordinance, “in particular the issue of receipts that indicate whether a restaurant supply, a delivery of food or a supply of goods for takeaway was provided”. Alcoholic beverages are excluded from the reduced rate and are always taxed at the standard rate of 8.1%, whether consumed on the premises or taken away.</t>
  </si>
  <si>
    <t>Scope: anyone using the net tax rate method multiplies their takings, including tax, by the net tax rate the FTA has approved (Art. 37 para. 2 VAT Act); for them, ÷ 1.081 and ÷ 1.026 is not the calculation. Nor does the template fit them on the purchase side: it assumes purchase prices excluding VAT, and the net tax rates “take into account the input tax amounts usual in the relevant branch of the industry” (Art. 37 para. 3 VAT Act). For the FTA's simplified method for small snack bars (VAT sector info 08, para. 1.3.4) this calculation does not hold as it stands. Orders through a delivery platform are not covered.</t>
  </si>
  <si>
    <t>Sources: VAT Act Art. 25 and 37; VAT Ordinance Art. 56; FTA, VAT sector info 08, hotel and restaurant industry, para. 1.3.4; FTA, VAT rates.</t>
  </si>
  <si>
    <t>This sheet explains costing and is not tax advice; what is authoritative is the VAT Act, the VAT Ordinance and guidance from the Federal Tax Administration (FTA). The English texts of the Act and the Ordinance on fedlex are translations for information only and have no legal force; the German, French and Italian versions are binding.</t>
  </si>
  <si>
    <t>The template's costing does not carry over into Trolevo: the recipe import does not take over prices. Where a file stops and what Trolevo takes over from there is in the “Limits” sheet.</t>
  </si>
  <si>
    <t>Ingredients</t>
  </si>
  <si>
    <t>Filled in with the article's example figures. Input cells have a light background.</t>
  </si>
  <si>
    <t>Ingredient</t>
  </si>
  <si>
    <t>Unit</t>
  </si>
  <si>
    <t>Purchase price CHF per unit (excl. VAT)</t>
  </si>
  <si>
    <t>Trim yield</t>
  </si>
  <si>
    <t>Cooking yield</t>
  </si>
  <si>
    <t>Yield</t>
  </si>
  <si>
    <t>Yield-adjusted price CHF per unit</t>
  </si>
  <si>
    <t>Note</t>
  </si>
  <si>
    <t>Comment (supplier, date measured)</t>
  </si>
  <si>
    <t>Beef rump</t>
  </si>
  <si>
    <t>kg</t>
  </si>
  <si>
    <t>Example values from the article on yield and waste</t>
  </si>
  <si>
    <t>Beef shoulder</t>
  </si>
  <si>
    <t>Carrots</t>
  </si>
  <si>
    <t>Red wine</t>
  </si>
  <si>
    <t>l</t>
  </si>
  <si>
    <t>Roast stock (bought in)</t>
  </si>
  <si>
    <t>Shallots</t>
  </si>
  <si>
    <t>Butter</t>
  </si>
  <si>
    <t>Base recipes</t>
  </si>
  <si>
    <t>Batch yields: what is actually there after cooking, measured, not the sum of the ingredients.</t>
  </si>
  <si>
    <t>Base recipe</t>
  </si>
  <si>
    <t>CHF per unit</t>
  </si>
  <si>
    <t>Notes</t>
  </si>
  <si>
    <t>Red wine sauce</t>
  </si>
  <si>
    <t>Batch yields</t>
  </si>
  <si>
    <t>Ingredient or base recipe</t>
  </si>
  <si>
    <t>Quantity</t>
  </si>
  <si>
    <t>Price per unit</t>
  </si>
  <si>
    <t>Cost CHF</t>
  </si>
  <si>
    <t>Batch CHF</t>
  </si>
  <si>
    <t>Dishes</t>
  </si>
  <si>
    <t>Dish</t>
  </si>
  <si>
    <t>Food cost per portion</t>
  </si>
  <si>
    <t>Roast beef with red wine sauce</t>
  </si>
  <si>
    <t>yields</t>
  </si>
  <si>
    <t>Beef stew</t>
  </si>
  <si>
    <t>Recipe card from the article on standardising recipes, without a side</t>
  </si>
  <si>
    <t>Selling price</t>
  </si>
  <si>
    <t>Standard rate (dine-in)</t>
  </si>
  <si>
    <t>Art. 25 VAT Act, as of 2026</t>
  </si>
  <si>
    <t>Reduced rate (take-away)</t>
  </si>
  <si>
    <t>For take-away or delivery the reduced rate applies only if “suitable organisational measures are taken to differentiate these supplies from restaurant supplies; if this is not the case, the standard rate applies” (Art. 25 para. 3 VAT Act).</t>
  </si>
  <si>
    <t>Applies to a business that uses the effective method, not to the net tax rate method (Art. 37 VAT Act) and not to the FTA's simplified method for small snack bars (VAT sector info 08, para. 1.3.4). Alcoholic beverages are always taxed at the standard rate of 8.1%, take-away included.</t>
  </si>
  <si>
    <t>Channel</t>
  </si>
  <si>
    <t>Target food cost percentage</t>
  </si>
  <si>
    <t>Net price at target</t>
  </si>
  <si>
    <t>Gross price</t>
  </si>
  <si>
    <t>Menu price (input)</t>
  </si>
  <si>
    <t>Net price from menu price</t>
  </si>
  <si>
    <t>Food cost percentage</t>
  </si>
  <si>
    <t>Contribution margin</t>
  </si>
  <si>
    <t>dine-in</t>
  </si>
  <si>
    <t>take-away</t>
  </si>
  <si>
    <t>Target food cost percentage 30%: the example value from the article “How to price a dish”, not a guide value.</t>
  </si>
  <si>
    <t>Limits: where this file stops</t>
  </si>
  <si>
    <t>As of October 2026</t>
  </si>
  <si>
    <t>In this file every purchase price sits in one place. Base recipes and dishes read their prices from the “Ingredients” sheet, the dishes read their base recipes from the “Base recipes” sheet. If the price of the red wine changes, you change one cell, and the red wine sauce, the roast beef and the beef stew follow.</t>
  </si>
  <si>
    <t>That holds as long as this one file is the only one. The red wine sauce sits in five dishes (stew, roast, ravioli, daily special, catering menu). How many places you update by hand when it changes is worked out in the article on standardising recipes: trolevo.com/blog/standardise-recipes-restaurant</t>
  </si>
  <si>
    <t>How the recipes are kept</t>
  </si>
  <si>
    <t>Places by hand</t>
  </si>
  <si>
    <t>One file, the base recipe as a reference (this template)</t>
  </si>
  <si>
    <t>One file per dish, the sauce copied into each</t>
  </si>
  <si>
    <t>Plus a summer and a winter version for three of the five dishes, each as its own file</t>
  </si>
  <si>
    <t>The place you forget does not announce itself: it looks correct and works with the old price.</t>
  </si>
  <si>
    <t>What a file does not know: which copy is the current one (the one on the kitchen computer, the printout on the wall, the one attached to an email) and who changed something last.</t>
  </si>
  <si>
    <t>What Trolevo takes over</t>
  </si>
  <si>
    <t>In Trolevo a base recipe such as the red wine sauce can be a recipe of its own, which the dishes take in instead of copying it; its food cost runs into the food cost of every dish that uses it. When you save a new ingredient price, the app recalculates, as part of that save, the food cost of every recipe that uses the ingredient, directly or through a sub-recipe. Every recipe has an edit history: who changed it, when, and what.</t>
  </si>
  <si>
    <t>What Trolevo does not take over</t>
  </si>
  <si>
    <t>The app has no field for the yield: you work out the yield-adjusted price yourself and store it as the ingredient's price. The app keeps one selling price per recipe, with no VAT rate and no channel. It shows what share of the selling price the food cost and the labour cost take and what is left, worked out on the price as entered, without taking VAT off. It can suggest a selling price: the one that leaves, after production cost, a share of the price that you set for the workspace as a percentage. This file's costing does not carry over into Trolevo: the recipe import does not take over prices. The menu price with a target, VAT and a cross-check is what this file works out.</t>
  </si>
  <si>
    <t>More: trolevo.com/blog/recipe-costing-template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</si>
</sst>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CHF &quot;0.00"/>
    <numFmt numFmtId="165" formatCode="0.0%"/>
    <numFmt numFmtId="166" formatCode="0.000"/>
    <numFmt numFmtId="167" formatCode="&quot;CHF &quot;0.0000"/>
    <numFmt numFmtId="168" formatCode="0;-0;;@"/>
  </numFmts>
  <fonts count="7" x14ac:knownFonts="1">
    <font>
      <color theme="1"/>
      <family val="2"/>
      <scheme val="minor"/>
      <sz val="11"/>
      <name val="Calibri"/>
    </font>
    <font>
      <b/>
      <color rgb="FF241E18"/>
      <sz val="14"/>
      <name val="Arial"/>
    </font>
    <font>
      <i/>
      <color rgb="FF5B5249"/>
      <sz val="10"/>
      <name val="Arial"/>
    </font>
    <font>
      <color rgb="FF241E18"/>
      <sz val="10"/>
      <name val="Arial"/>
    </font>
    <font>
      <b/>
      <color rgb="FFFFFFFF"/>
      <sz val="10"/>
      <name val="Arial"/>
    </font>
    <font>
      <b/>
      <color rgb="FF241E18"/>
      <sz val="10"/>
      <name val="Arial"/>
    </font>
    <font>
      <b/>
      <color rgb="FFB3261E"/>
      <sz val="10"/>
      <name val="Arial"/>
    </font>
  </fonts>
  <fills count="4">
    <fill>
      <patternFill patternType="none"/>
    </fill>
    <fill>
      <patternFill patternType="gray125"/>
    </fill>
    <fill>
      <patternFill patternType="solid">
        <fgColor rgb="FF14181F"/>
      </patternFill>
    </fill>
    <fill>
      <patternFill patternType="solid">
        <fgColor rgb="FFF3EFE9"/>
      </patternFill>
    </fill>
  </fills>
  <borders count="2">
    <border>
      <left/>
      <right/>
      <top/>
      <bottom/>
      <diagonal/>
    </border>
    <border>
      <left/>
      <right/>
      <top/>
      <bottom style="thin">
        <color rgb="FFD3AC36"/>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2" borderId="0" xfId="0" applyFont="1" applyFill="1" applyAlignment="1">
      <alignment vertical="center" wrapText="1"/>
    </xf>
    <xf numFmtId="0" fontId="0" fillId="3" borderId="1" xfId="0" applyFill="1" applyBorder="1"/>
    <xf numFmtId="164" fontId="0" fillId="3" borderId="1" xfId="0" applyNumberFormat="1" applyFill="1" applyBorder="1"/>
    <xf numFmtId="165" fontId="0" fillId="3" borderId="1" xfId="0" applyNumberFormat="1" applyFill="1" applyBorder="1"/>
    <xf numFmtId="165" fontId="0" fillId="0" borderId="0" xfId="0" applyNumberFormat="1"/>
    <xf numFmtId="164" fontId="5" fillId="0" borderId="0" xfId="0" applyNumberFormat="1" applyFont="1"/>
    <xf numFmtId="0" fontId="6" fillId="0" borderId="0" xfId="0" applyFont="1"/>
    <xf numFmtId="0" fontId="5" fillId="3" borderId="1" xfId="0" applyFont="1" applyFill="1" applyBorder="1"/>
    <xf numFmtId="166" fontId="0" fillId="3" borderId="1" xfId="0" applyNumberFormat="1" applyFill="1" applyBorder="1"/>
    <xf numFmtId="167" fontId="0" fillId="0" borderId="0" xfId="0" applyNumberFormat="1"/>
    <xf numFmtId="168" fontId="6" fillId="0" borderId="0" xfId="0" applyNumberFormat="1" applyFont="1"/>
    <xf numFmtId="164" fontId="0" fillId="0" borderId="0" xfId="0" applyNumberFormat="1"/>
    <xf numFmtId="0" fontId="5" fillId="0" borderId="0" xfId="0" applyFont="1"/>
    <xf numFmtId="167" fontId="5" fillId="0" borderId="0" xfId="0" applyNumberFormat="1" applyFont="1"/>
    <xf numFmtId="0" fontId="2" fillId="0" borderId="0" xfId="0" applyFont="1" applyAlignment="1">
      <alignment vertical="top" wrapText="1"/>
    </xf>
    <xf numFmtId="165" fontId="5" fillId="0" borderId="0" xfId="0" applyNumberFormat="1" applyFont="1"/>
    <xf numFmtId="0" fontId="0" fillId="0" borderId="0" xfId="0" applyAlignment="1">
      <alignment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FormatPr defaultRowHeight="15" outlineLevelRow="0" outlineLevelCol="0" x14ac:dyDescent="55"/>
  <cols>
    <col min="1" max="1" width="120" customWidth="1"/>
  </cols>
  <sheetData>
    <row r="1" spans="1:1" x14ac:dyDescent="0.25">
      <c r="A1" s="1" t="s">
        <v>0</v>
      </c>
    </row>
    <row r="2" spans="1:1" x14ac:dyDescent="0.25">
      <c r="A2" s="2" t="s">
        <v>1</v>
      </c>
    </row>
    <row r="4" spans="1:1" x14ac:dyDescent="0.25">
      <c r="A4" s="3" t="s">
        <v>2</v>
      </c>
    </row>
    <row r="5" spans="1:1" x14ac:dyDescent="0.25">
      <c r="A5" s="3" t="s">
        <v>3</v>
      </c>
    </row>
    <row r="6" spans="1:1" x14ac:dyDescent="0.25">
      <c r="A6" s="3" t="s">
        <v>4</v>
      </c>
    </row>
    <row r="7" spans="1:1" x14ac:dyDescent="0.25">
      <c r="A7" s="3"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3" t="s">
        <v>10</v>
      </c>
    </row>
    <row r="13" spans="1:1" x14ac:dyDescent="0.25">
      <c r="A13" s="3" t="s">
        <v>11</v>
      </c>
    </row>
    <row r="14" spans="1:1" x14ac:dyDescent="0.25">
      <c r="A14" s="3" t="s">
        <v>12</v>
      </c>
    </row>
    <row r="15" spans="1:1" x14ac:dyDescent="0.25">
      <c r="A15" s="3" t="s">
        <v>13</v>
      </c>
    </row>
    <row r="16" spans="1:1" x14ac:dyDescent="0.25">
      <c r="A16" s="3" t="s">
        <v>14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workbookViewId="0">
      <pane ySplit="4" topLeftCell="A5" activePane="bottomLeft" state="frozen"/>
      <selection pane="bottomLeft"/>
    </sheetView>
  </sheetViews>
  <sheetFormatPr defaultRowHeight="15" outlineLevelRow="0" outlineLevelCol="0" x14ac:dyDescent="55"/>
  <cols>
    <col min="1" max="1" width="28" customWidth="1"/>
    <col min="3" max="3" width="18" customWidth="1"/>
    <col min="4" max="6" width="13" customWidth="1"/>
    <col min="7" max="7" width="18" customWidth="1"/>
    <col min="8" max="8" width="34" customWidth="1"/>
    <col min="9" max="9" width="60" customWidth="1"/>
  </cols>
  <sheetData>
    <row r="1" spans="1:1" x14ac:dyDescent="0.25">
      <c r="A1" s="1" t="s">
        <v>15</v>
      </c>
    </row>
    <row r="2" spans="1:1" x14ac:dyDescent="0.25">
      <c r="A2" s="2" t="s">
        <v>16</v>
      </c>
    </row>
    <row r="4" ht="42" customHeight="1" spans="1:9" x14ac:dyDescent="0.25">
      <c r="A4" s="4" t="s">
        <v>17</v>
      </c>
      <c r="B4" s="4" t="s">
        <v>18</v>
      </c>
      <c r="C4" s="4" t="s">
        <v>19</v>
      </c>
      <c r="D4" s="4" t="s">
        <v>20</v>
      </c>
      <c r="E4" s="4" t="s">
        <v>21</v>
      </c>
      <c r="F4" s="4" t="s">
        <v>22</v>
      </c>
      <c r="G4" s="4" t="s">
        <v>23</v>
      </c>
      <c r="H4" s="4" t="s">
        <v>24</v>
      </c>
      <c r="I4" s="4" t="s">
        <v>25</v>
      </c>
    </row>
    <row r="5" spans="1:9" x14ac:dyDescent="0.25">
      <c r="A5" s="5" t="s">
        <v>26</v>
      </c>
      <c r="B5" s="5" t="s">
        <v>27</v>
      </c>
      <c r="C5" s="6">
        <v>28</v>
      </c>
      <c r="D5" s="7">
        <v>0.78</v>
      </c>
      <c r="E5" s="7">
        <v>0.8</v>
      </c>
      <c r="F5" s="8">
        <f>IF(A5="","",IF(D5="",1,IF(ISNUMBER(D5),D5,0))*IF(E5="",1,IF(ISNUMBER(E5),E5,0)))</f>
        <v>0.624</v>
      </c>
      <c r="G5" s="9">
        <f>IF(OR(A5="",NOT(ISNUMBER(C5))),"",IF(OR(IF(D5="",FALSE(),IF(ISNUMBER(D5),OR(D5&lt;=0,D5&gt;1),TRUE())),IF(E5="",FALSE(),IF(ISNUMBER(E5),OR(E5&lt;=0,E5&gt;1),TRUE()))),"",ROUND(C5/F5,2)))</f>
        <v>44.87</v>
      </c>
      <c r="H5" s="10" t="str">
        <f>IF(A5="","",IF(COUNTIF($A$5:$A$154,A5)&gt;1,"name used twice, only the first counts",IF(OR(IF(D5="",FALSE(),IF(ISNUMBER(D5),OR(D5&lt;=0,D5&gt;1),TRUE())),IF(E5="",FALSE(),IF(ISNUMBER(E5),OR(E5&lt;=0,E5&gt;1),TRUE()))),"enter a yield between 1% and 100%",IF(NOT(ISNUMBER(C5)),"purchase price missing",""))))</f>
        <v/>
      </c>
      <c r="I5" s="5" t="s">
        <v>28</v>
      </c>
    </row>
    <row r="6" spans="1:9" x14ac:dyDescent="0.25">
      <c r="A6" s="5" t="s">
        <v>29</v>
      </c>
      <c r="B6" s="5" t="s">
        <v>27</v>
      </c>
      <c r="C6" s="6">
        <v>22</v>
      </c>
      <c r="D6" s="7">
        <v>0.88</v>
      </c>
      <c r="E6" s="7"/>
      <c r="F6" s="8">
        <f>IF(A6="","",IF(D6="",1,IF(ISNUMBER(D6),D6,0))*IF(E6="",1,IF(ISNUMBER(E6),E6,0)))</f>
        <v>0.88</v>
      </c>
      <c r="G6" s="9">
        <f>IF(OR(A6="",NOT(ISNUMBER(C6))),"",IF(OR(IF(D6="",FALSE(),IF(ISNUMBER(D6),OR(D6&lt;=0,D6&gt;1),TRUE())),IF(E6="",FALSE(),IF(ISNUMBER(E6),OR(E6&lt;=0,E6&gt;1),TRUE()))),"",ROUND(C6/F6,2)))</f>
        <v>25</v>
      </c>
      <c r="H6" s="10" t="str">
        <f>IF(A6="","",IF(COUNTIF($A$5:$A$154,A6)&gt;1,"name used twice, only the first counts",IF(OR(IF(D6="",FALSE(),IF(ISNUMBER(D6),OR(D6&lt;=0,D6&gt;1),TRUE())),IF(E6="",FALSE(),IF(ISNUMBER(E6),OR(E6&lt;=0,E6&gt;1),TRUE()))),"enter a yield between 1% and 100%",IF(NOT(ISNUMBER(C6)),"purchase price missing",""))))</f>
        <v/>
      </c>
      <c r="I6" s="5"/>
    </row>
    <row r="7" spans="1:9" x14ac:dyDescent="0.25">
      <c r="A7" s="5" t="s">
        <v>30</v>
      </c>
      <c r="B7" s="5" t="s">
        <v>27</v>
      </c>
      <c r="C7" s="6">
        <v>2.8</v>
      </c>
      <c r="D7" s="7">
        <v>0.82</v>
      </c>
      <c r="E7" s="7"/>
      <c r="F7" s="8">
        <f>IF(A7="","",IF(D7="",1,IF(ISNUMBER(D7),D7,0))*IF(E7="",1,IF(ISNUMBER(E7),E7,0)))</f>
        <v>0.82</v>
      </c>
      <c r="G7" s="9">
        <f>IF(OR(A7="",NOT(ISNUMBER(C7))),"",IF(OR(IF(D7="",FALSE(),IF(ISNUMBER(D7),OR(D7&lt;=0,D7&gt;1),TRUE())),IF(E7="",FALSE(),IF(ISNUMBER(E7),OR(E7&lt;=0,E7&gt;1),TRUE()))),"",ROUND(C7/F7,2)))</f>
        <v>3.41</v>
      </c>
      <c r="H7" s="10" t="str">
        <f>IF(A7="","",IF(COUNTIF($A$5:$A$154,A7)&gt;1,"name used twice, only the first counts",IF(OR(IF(D7="",FALSE(),IF(ISNUMBER(D7),OR(D7&lt;=0,D7&gt;1),TRUE())),IF(E7="",FALSE(),IF(ISNUMBER(E7),OR(E7&lt;=0,E7&gt;1),TRUE()))),"enter a yield between 1% and 100%",IF(NOT(ISNUMBER(C7)),"purchase price missing",""))))</f>
        <v/>
      </c>
      <c r="I7" s="5" t="s">
        <v>28</v>
      </c>
    </row>
    <row r="8" spans="1:9" x14ac:dyDescent="0.25">
      <c r="A8" s="5" t="s">
        <v>31</v>
      </c>
      <c r="B8" s="5" t="s">
        <v>32</v>
      </c>
      <c r="C8" s="6">
        <v>8</v>
      </c>
      <c r="D8" s="7"/>
      <c r="E8" s="7"/>
      <c r="F8" s="8">
        <f>IF(A8="","",IF(D8="",1,IF(ISNUMBER(D8),D8,0))*IF(E8="",1,IF(ISNUMBER(E8),E8,0)))</f>
        <v>1</v>
      </c>
      <c r="G8" s="9">
        <f>IF(OR(A8="",NOT(ISNUMBER(C8))),"",IF(OR(IF(D8="",FALSE(),IF(ISNUMBER(D8),OR(D8&lt;=0,D8&gt;1),TRUE())),IF(E8="",FALSE(),IF(ISNUMBER(E8),OR(E8&lt;=0,E8&gt;1),TRUE()))),"",ROUND(C8/F8,2)))</f>
        <v>8</v>
      </c>
      <c r="H8" s="10" t="str">
        <f>IF(A8="","",IF(COUNTIF($A$5:$A$154,A8)&gt;1,"name used twice, only the first counts",IF(OR(IF(D8="",FALSE(),IF(ISNUMBER(D8),OR(D8&lt;=0,D8&gt;1),TRUE())),IF(E8="",FALSE(),IF(ISNUMBER(E8),OR(E8&lt;=0,E8&gt;1),TRUE()))),"enter a yield between 1% and 100%",IF(NOT(ISNUMBER(C8)),"purchase price missing",""))))</f>
        <v/>
      </c>
      <c r="I8" s="5"/>
    </row>
    <row r="9" spans="1:9" x14ac:dyDescent="0.25">
      <c r="A9" s="5" t="s">
        <v>33</v>
      </c>
      <c r="B9" s="5" t="s">
        <v>32</v>
      </c>
      <c r="C9" s="6">
        <v>6</v>
      </c>
      <c r="D9" s="7"/>
      <c r="E9" s="7"/>
      <c r="F9" s="8">
        <f>IF(A9="","",IF(D9="",1,IF(ISNUMBER(D9),D9,0))*IF(E9="",1,IF(ISNUMBER(E9),E9,0)))</f>
        <v>1</v>
      </c>
      <c r="G9" s="9">
        <f>IF(OR(A9="",NOT(ISNUMBER(C9))),"",IF(OR(IF(D9="",FALSE(),IF(ISNUMBER(D9),OR(D9&lt;=0,D9&gt;1),TRUE())),IF(E9="",FALSE(),IF(ISNUMBER(E9),OR(E9&lt;=0,E9&gt;1),TRUE()))),"",ROUND(C9/F9,2)))</f>
        <v>6</v>
      </c>
      <c r="H9" s="10" t="str">
        <f>IF(A9="","",IF(COUNTIF($A$5:$A$154,A9)&gt;1,"name used twice, only the first counts",IF(OR(IF(D9="",FALSE(),IF(ISNUMBER(D9),OR(D9&lt;=0,D9&gt;1),TRUE())),IF(E9="",FALSE(),IF(ISNUMBER(E9),OR(E9&lt;=0,E9&gt;1),TRUE()))),"enter a yield between 1% and 100%",IF(NOT(ISNUMBER(C9)),"purchase price missing",""))))</f>
        <v/>
      </c>
      <c r="I9" s="5"/>
    </row>
    <row r="10" spans="1:9" x14ac:dyDescent="0.25">
      <c r="A10" s="5" t="s">
        <v>34</v>
      </c>
      <c r="B10" s="5" t="s">
        <v>27</v>
      </c>
      <c r="C10" s="6">
        <v>4</v>
      </c>
      <c r="D10" s="7"/>
      <c r="E10" s="7"/>
      <c r="F10" s="8">
        <f>IF(A10="","",IF(D10="",1,IF(ISNUMBER(D10),D10,0))*IF(E10="",1,IF(ISNUMBER(E10),E10,0)))</f>
        <v>1</v>
      </c>
      <c r="G10" s="9">
        <f>IF(OR(A10="",NOT(ISNUMBER(C10))),"",IF(OR(IF(D10="",FALSE(),IF(ISNUMBER(D10),OR(D10&lt;=0,D10&gt;1),TRUE())),IF(E10="",FALSE(),IF(ISNUMBER(E10),OR(E10&lt;=0,E10&gt;1),TRUE()))),"",ROUND(C10/F10,2)))</f>
        <v>4</v>
      </c>
      <c r="H10" s="10" t="str">
        <f>IF(A10="","",IF(COUNTIF($A$5:$A$154,A10)&gt;1,"name used twice, only the first counts",IF(OR(IF(D10="",FALSE(),IF(ISNUMBER(D10),OR(D10&lt;=0,D10&gt;1),TRUE())),IF(E10="",FALSE(),IF(ISNUMBER(E10),OR(E10&lt;=0,E10&gt;1),TRUE()))),"enter a yield between 1% and 100%",IF(NOT(ISNUMBER(C10)),"purchase price missing",""))))</f>
        <v/>
      </c>
      <c r="I10" s="5"/>
    </row>
    <row r="11" spans="1:9" x14ac:dyDescent="0.25">
      <c r="A11" s="5" t="s">
        <v>35</v>
      </c>
      <c r="B11" s="5" t="s">
        <v>27</v>
      </c>
      <c r="C11" s="6">
        <v>15</v>
      </c>
      <c r="D11" s="7"/>
      <c r="E11" s="7"/>
      <c r="F11" s="8">
        <f>IF(A11="","",IF(D11="",1,IF(ISNUMBER(D11),D11,0))*IF(E11="",1,IF(ISNUMBER(E11),E11,0)))</f>
        <v>1</v>
      </c>
      <c r="G11" s="9">
        <f>IF(OR(A11="",NOT(ISNUMBER(C11))),"",IF(OR(IF(D11="",FALSE(),IF(ISNUMBER(D11),OR(D11&lt;=0,D11&gt;1),TRUE())),IF(E11="",FALSE(),IF(ISNUMBER(E11),OR(E11&lt;=0,E11&gt;1),TRUE()))),"",ROUND(C11/F11,2)))</f>
        <v>15</v>
      </c>
      <c r="H11" s="10" t="str">
        <f>IF(A11="","",IF(COUNTIF($A$5:$A$154,A11)&gt;1,"name used twice, only the first counts",IF(OR(IF(D11="",FALSE(),IF(ISNUMBER(D11),OR(D11&lt;=0,D11&gt;1),TRUE())),IF(E11="",FALSE(),IF(ISNUMBER(E11),OR(E11&lt;=0,E11&gt;1),TRUE()))),"enter a yield between 1% and 100%",IF(NOT(ISNUMBER(C11)),"purchase price missing",""))))</f>
        <v/>
      </c>
      <c r="I11" s="5"/>
    </row>
    <row r="12" spans="1:9" x14ac:dyDescent="0.25">
      <c r="A12" s="5"/>
      <c r="B12" s="5"/>
      <c r="C12" s="6"/>
      <c r="D12" s="7"/>
      <c r="E12" s="7"/>
      <c r="F12" s="8" t="str">
        <f>IF(A12="","",IF(D12="",1,IF(ISNUMBER(D12),D12,0))*IF(E12="",1,IF(ISNUMBER(E12),E12,0)))</f>
        <v/>
      </c>
      <c r="G12" s="9" t="str">
        <f>IF(OR(A12="",NOT(ISNUMBER(C12))),"",IF(OR(IF(D12="",FALSE(),IF(ISNUMBER(D12),OR(D12&lt;=0,D12&gt;1),TRUE())),IF(E12="",FALSE(),IF(ISNUMBER(E12),OR(E12&lt;=0,E12&gt;1),TRUE()))),"",ROUND(C12/F12,2)))</f>
        <v/>
      </c>
      <c r="H12" s="10" t="str">
        <f>IF(A12="","",IF(COUNTIF($A$5:$A$154,A12)&gt;1,"name used twice, only the first counts",IF(OR(IF(D12="",FALSE(),IF(ISNUMBER(D12),OR(D12&lt;=0,D12&gt;1),TRUE())),IF(E12="",FALSE(),IF(ISNUMBER(E12),OR(E12&lt;=0,E12&gt;1),TRUE()))),"enter a yield between 1% and 100%",IF(NOT(ISNUMBER(C12)),"purchase price missing",""))))</f>
        <v/>
      </c>
      <c r="I12" s="5"/>
    </row>
    <row r="13" spans="1:9" x14ac:dyDescent="0.25">
      <c r="A13" s="5"/>
      <c r="B13" s="5"/>
      <c r="C13" s="6"/>
      <c r="D13" s="7"/>
      <c r="E13" s="7"/>
      <c r="F13" s="8" t="str">
        <f>IF(A13="","",IF(D13="",1,IF(ISNUMBER(D13),D13,0))*IF(E13="",1,IF(ISNUMBER(E13),E13,0)))</f>
        <v/>
      </c>
      <c r="G13" s="9" t="str">
        <f>IF(OR(A13="",NOT(ISNUMBER(C13))),"",IF(OR(IF(D13="",FALSE(),IF(ISNUMBER(D13),OR(D13&lt;=0,D13&gt;1),TRUE())),IF(E13="",FALSE(),IF(ISNUMBER(E13),OR(E13&lt;=0,E13&gt;1),TRUE()))),"",ROUND(C13/F13,2)))</f>
        <v/>
      </c>
      <c r="H13" s="10" t="str">
        <f>IF(A13="","",IF(COUNTIF($A$5:$A$154,A13)&gt;1,"name used twice, only the first counts",IF(OR(IF(D13="",FALSE(),IF(ISNUMBER(D13),OR(D13&lt;=0,D13&gt;1),TRUE())),IF(E13="",FALSE(),IF(ISNUMBER(E13),OR(E13&lt;=0,E13&gt;1),TRUE()))),"enter a yield between 1% and 100%",IF(NOT(ISNUMBER(C13)),"purchase price missing",""))))</f>
        <v/>
      </c>
      <c r="I13" s="5"/>
    </row>
    <row r="14" spans="1:9" x14ac:dyDescent="0.25">
      <c r="A14" s="5"/>
      <c r="B14" s="5"/>
      <c r="C14" s="6"/>
      <c r="D14" s="7"/>
      <c r="E14" s="7"/>
      <c r="F14" s="8" t="str">
        <f>IF(A14="","",IF(D14="",1,IF(ISNUMBER(D14),D14,0))*IF(E14="",1,IF(ISNUMBER(E14),E14,0)))</f>
        <v/>
      </c>
      <c r="G14" s="9" t="str">
        <f>IF(OR(A14="",NOT(ISNUMBER(C14))),"",IF(OR(IF(D14="",FALSE(),IF(ISNUMBER(D14),OR(D14&lt;=0,D14&gt;1),TRUE())),IF(E14="",FALSE(),IF(ISNUMBER(E14),OR(E14&lt;=0,E14&gt;1),TRUE()))),"",ROUND(C14/F14,2)))</f>
        <v/>
      </c>
      <c r="H14" s="10" t="str">
        <f>IF(A14="","",IF(COUNTIF($A$5:$A$154,A14)&gt;1,"name used twice, only the first counts",IF(OR(IF(D14="",FALSE(),IF(ISNUMBER(D14),OR(D14&lt;=0,D14&gt;1),TRUE())),IF(E14="",FALSE(),IF(ISNUMBER(E14),OR(E14&lt;=0,E14&gt;1),TRUE()))),"enter a yield between 1% and 100%",IF(NOT(ISNUMBER(C14)),"purchase price missing",""))))</f>
        <v/>
      </c>
      <c r="I14" s="5"/>
    </row>
    <row r="15" spans="1:9" x14ac:dyDescent="0.25">
      <c r="A15" s="5"/>
      <c r="B15" s="5"/>
      <c r="C15" s="6"/>
      <c r="D15" s="7"/>
      <c r="E15" s="7"/>
      <c r="F15" s="8" t="str">
        <f>IF(A15="","",IF(D15="",1,IF(ISNUMBER(D15),D15,0))*IF(E15="",1,IF(ISNUMBER(E15),E15,0)))</f>
        <v/>
      </c>
      <c r="G15" s="9" t="str">
        <f>IF(OR(A15="",NOT(ISNUMBER(C15))),"",IF(OR(IF(D15="",FALSE(),IF(ISNUMBER(D15),OR(D15&lt;=0,D15&gt;1),TRUE())),IF(E15="",FALSE(),IF(ISNUMBER(E15),OR(E15&lt;=0,E15&gt;1),TRUE()))),"",ROUND(C15/F15,2)))</f>
        <v/>
      </c>
      <c r="H15" s="10" t="str">
        <f>IF(A15="","",IF(COUNTIF($A$5:$A$154,A15)&gt;1,"name used twice, only the first counts",IF(OR(IF(D15="",FALSE(),IF(ISNUMBER(D15),OR(D15&lt;=0,D15&gt;1),TRUE())),IF(E15="",FALSE(),IF(ISNUMBER(E15),OR(E15&lt;=0,E15&gt;1),TRUE()))),"enter a yield between 1% and 100%",IF(NOT(ISNUMBER(C15)),"purchase price missing",""))))</f>
        <v/>
      </c>
      <c r="I15" s="5"/>
    </row>
    <row r="16" spans="1:9" x14ac:dyDescent="0.25">
      <c r="A16" s="5"/>
      <c r="B16" s="5"/>
      <c r="C16" s="6"/>
      <c r="D16" s="7"/>
      <c r="E16" s="7"/>
      <c r="F16" s="8" t="str">
        <f>IF(A16="","",IF(D16="",1,IF(ISNUMBER(D16),D16,0))*IF(E16="",1,IF(ISNUMBER(E16),E16,0)))</f>
        <v/>
      </c>
      <c r="G16" s="9" t="str">
        <f>IF(OR(A16="",NOT(ISNUMBER(C16))),"",IF(OR(IF(D16="",FALSE(),IF(ISNUMBER(D16),OR(D16&lt;=0,D16&gt;1),TRUE())),IF(E16="",FALSE(),IF(ISNUMBER(E16),OR(E16&lt;=0,E16&gt;1),TRUE()))),"",ROUND(C16/F16,2)))</f>
        <v/>
      </c>
      <c r="H16" s="10" t="str">
        <f>IF(A16="","",IF(COUNTIF($A$5:$A$154,A16)&gt;1,"name used twice, only the first counts",IF(OR(IF(D16="",FALSE(),IF(ISNUMBER(D16),OR(D16&lt;=0,D16&gt;1),TRUE())),IF(E16="",FALSE(),IF(ISNUMBER(E16),OR(E16&lt;=0,E16&gt;1),TRUE()))),"enter a yield between 1% and 100%",IF(NOT(ISNUMBER(C16)),"purchase price missing",""))))</f>
        <v/>
      </c>
      <c r="I16" s="5"/>
    </row>
    <row r="17" spans="1:9" x14ac:dyDescent="0.25">
      <c r="A17" s="5"/>
      <c r="B17" s="5"/>
      <c r="C17" s="6"/>
      <c r="D17" s="7"/>
      <c r="E17" s="7"/>
      <c r="F17" s="8" t="str">
        <f>IF(A17="","",IF(D17="",1,IF(ISNUMBER(D17),D17,0))*IF(E17="",1,IF(ISNUMBER(E17),E17,0)))</f>
        <v/>
      </c>
      <c r="G17" s="9" t="str">
        <f>IF(OR(A17="",NOT(ISNUMBER(C17))),"",IF(OR(IF(D17="",FALSE(),IF(ISNUMBER(D17),OR(D17&lt;=0,D17&gt;1),TRUE())),IF(E17="",FALSE(),IF(ISNUMBER(E17),OR(E17&lt;=0,E17&gt;1),TRUE()))),"",ROUND(C17/F17,2)))</f>
        <v/>
      </c>
      <c r="H17" s="10" t="str">
        <f>IF(A17="","",IF(COUNTIF($A$5:$A$154,A17)&gt;1,"name used twice, only the first counts",IF(OR(IF(D17="",FALSE(),IF(ISNUMBER(D17),OR(D17&lt;=0,D17&gt;1),TRUE())),IF(E17="",FALSE(),IF(ISNUMBER(E17),OR(E17&lt;=0,E17&gt;1),TRUE()))),"enter a yield between 1% and 100%",IF(NOT(ISNUMBER(C17)),"purchase price missing",""))))</f>
        <v/>
      </c>
      <c r="I17" s="5"/>
    </row>
    <row r="18" spans="1:9" x14ac:dyDescent="0.25">
      <c r="A18" s="5"/>
      <c r="B18" s="5"/>
      <c r="C18" s="6"/>
      <c r="D18" s="7"/>
      <c r="E18" s="7"/>
      <c r="F18" s="8" t="str">
        <f>IF(A18="","",IF(D18="",1,IF(ISNUMBER(D18),D18,0))*IF(E18="",1,IF(ISNUMBER(E18),E18,0)))</f>
        <v/>
      </c>
      <c r="G18" s="9" t="str">
        <f>IF(OR(A18="",NOT(ISNUMBER(C18))),"",IF(OR(IF(D18="",FALSE(),IF(ISNUMBER(D18),OR(D18&lt;=0,D18&gt;1),TRUE())),IF(E18="",FALSE(),IF(ISNUMBER(E18),OR(E18&lt;=0,E18&gt;1),TRUE()))),"",ROUND(C18/F18,2)))</f>
        <v/>
      </c>
      <c r="H18" s="10" t="str">
        <f>IF(A18="","",IF(COUNTIF($A$5:$A$154,A18)&gt;1,"name used twice, only the first counts",IF(OR(IF(D18="",FALSE(),IF(ISNUMBER(D18),OR(D18&lt;=0,D18&gt;1),TRUE())),IF(E18="",FALSE(),IF(ISNUMBER(E18),OR(E18&lt;=0,E18&gt;1),TRUE()))),"enter a yield between 1% and 100%",IF(NOT(ISNUMBER(C18)),"purchase price missing",""))))</f>
        <v/>
      </c>
      <c r="I18" s="5"/>
    </row>
    <row r="19" spans="1:9" x14ac:dyDescent="0.25">
      <c r="A19" s="5"/>
      <c r="B19" s="5"/>
      <c r="C19" s="6"/>
      <c r="D19" s="7"/>
      <c r="E19" s="7"/>
      <c r="F19" s="8" t="str">
        <f>IF(A19="","",IF(D19="",1,IF(ISNUMBER(D19),D19,0))*IF(E19="",1,IF(ISNUMBER(E19),E19,0)))</f>
        <v/>
      </c>
      <c r="G19" s="9" t="str">
        <f>IF(OR(A19="",NOT(ISNUMBER(C19))),"",IF(OR(IF(D19="",FALSE(),IF(ISNUMBER(D19),OR(D19&lt;=0,D19&gt;1),TRUE())),IF(E19="",FALSE(),IF(ISNUMBER(E19),OR(E19&lt;=0,E19&gt;1),TRUE()))),"",ROUND(C19/F19,2)))</f>
        <v/>
      </c>
      <c r="H19" s="10" t="str">
        <f>IF(A19="","",IF(COUNTIF($A$5:$A$154,A19)&gt;1,"name used twice, only the first counts",IF(OR(IF(D19="",FALSE(),IF(ISNUMBER(D19),OR(D19&lt;=0,D19&gt;1),TRUE())),IF(E19="",FALSE(),IF(ISNUMBER(E19),OR(E19&lt;=0,E19&gt;1),TRUE()))),"enter a yield between 1% and 100%",IF(NOT(ISNUMBER(C19)),"purchase price missing",""))))</f>
        <v/>
      </c>
      <c r="I19" s="5"/>
    </row>
    <row r="20" spans="1:9" x14ac:dyDescent="0.25">
      <c r="A20" s="5"/>
      <c r="B20" s="5"/>
      <c r="C20" s="6"/>
      <c r="D20" s="7"/>
      <c r="E20" s="7"/>
      <c r="F20" s="8" t="str">
        <f>IF(A20="","",IF(D20="",1,IF(ISNUMBER(D20),D20,0))*IF(E20="",1,IF(ISNUMBER(E20),E20,0)))</f>
        <v/>
      </c>
      <c r="G20" s="9" t="str">
        <f>IF(OR(A20="",NOT(ISNUMBER(C20))),"",IF(OR(IF(D20="",FALSE(),IF(ISNUMBER(D20),OR(D20&lt;=0,D20&gt;1),TRUE())),IF(E20="",FALSE(),IF(ISNUMBER(E20),OR(E20&lt;=0,E20&gt;1),TRUE()))),"",ROUND(C20/F20,2)))</f>
        <v/>
      </c>
      <c r="H20" s="10" t="str">
        <f>IF(A20="","",IF(COUNTIF($A$5:$A$154,A20)&gt;1,"name used twice, only the first counts",IF(OR(IF(D20="",FALSE(),IF(ISNUMBER(D20),OR(D20&lt;=0,D20&gt;1),TRUE())),IF(E20="",FALSE(),IF(ISNUMBER(E20),OR(E20&lt;=0,E20&gt;1),TRUE()))),"enter a yield between 1% and 100%",IF(NOT(ISNUMBER(C20)),"purchase price missing",""))))</f>
        <v/>
      </c>
      <c r="I20" s="5"/>
    </row>
    <row r="21" spans="1:9" x14ac:dyDescent="0.25">
      <c r="A21" s="5"/>
      <c r="B21" s="5"/>
      <c r="C21" s="6"/>
      <c r="D21" s="7"/>
      <c r="E21" s="7"/>
      <c r="F21" s="8" t="str">
        <f>IF(A21="","",IF(D21="",1,IF(ISNUMBER(D21),D21,0))*IF(E21="",1,IF(ISNUMBER(E21),E21,0)))</f>
        <v/>
      </c>
      <c r="G21" s="9" t="str">
        <f>IF(OR(A21="",NOT(ISNUMBER(C21))),"",IF(OR(IF(D21="",FALSE(),IF(ISNUMBER(D21),OR(D21&lt;=0,D21&gt;1),TRUE())),IF(E21="",FALSE(),IF(ISNUMBER(E21),OR(E21&lt;=0,E21&gt;1),TRUE()))),"",ROUND(C21/F21,2)))</f>
        <v/>
      </c>
      <c r="H21" s="10" t="str">
        <f>IF(A21="","",IF(COUNTIF($A$5:$A$154,A21)&gt;1,"name used twice, only the first counts",IF(OR(IF(D21="",FALSE(),IF(ISNUMBER(D21),OR(D21&lt;=0,D21&gt;1),TRUE())),IF(E21="",FALSE(),IF(ISNUMBER(E21),OR(E21&lt;=0,E21&gt;1),TRUE()))),"enter a yield between 1% and 100%",IF(NOT(ISNUMBER(C21)),"purchase price missing",""))))</f>
        <v/>
      </c>
      <c r="I21" s="5"/>
    </row>
    <row r="22" spans="1:9" x14ac:dyDescent="0.25">
      <c r="A22" s="5"/>
      <c r="B22" s="5"/>
      <c r="C22" s="6"/>
      <c r="D22" s="7"/>
      <c r="E22" s="7"/>
      <c r="F22" s="8" t="str">
        <f>IF(A22="","",IF(D22="",1,IF(ISNUMBER(D22),D22,0))*IF(E22="",1,IF(ISNUMBER(E22),E22,0)))</f>
        <v/>
      </c>
      <c r="G22" s="9" t="str">
        <f>IF(OR(A22="",NOT(ISNUMBER(C22))),"",IF(OR(IF(D22="",FALSE(),IF(ISNUMBER(D22),OR(D22&lt;=0,D22&gt;1),TRUE())),IF(E22="",FALSE(),IF(ISNUMBER(E22),OR(E22&lt;=0,E22&gt;1),TRUE()))),"",ROUND(C22/F22,2)))</f>
        <v/>
      </c>
      <c r="H22" s="10" t="str">
        <f>IF(A22="","",IF(COUNTIF($A$5:$A$154,A22)&gt;1,"name used twice, only the first counts",IF(OR(IF(D22="",FALSE(),IF(ISNUMBER(D22),OR(D22&lt;=0,D22&gt;1),TRUE())),IF(E22="",FALSE(),IF(ISNUMBER(E22),OR(E22&lt;=0,E22&gt;1),TRUE()))),"enter a yield between 1% and 100%",IF(NOT(ISNUMBER(C22)),"purchase price missing",""))))</f>
        <v/>
      </c>
      <c r="I22" s="5"/>
    </row>
    <row r="23" spans="1:9" x14ac:dyDescent="0.25">
      <c r="A23" s="5"/>
      <c r="B23" s="5"/>
      <c r="C23" s="6"/>
      <c r="D23" s="7"/>
      <c r="E23" s="7"/>
      <c r="F23" s="8" t="str">
        <f>IF(A23="","",IF(D23="",1,IF(ISNUMBER(D23),D23,0))*IF(E23="",1,IF(ISNUMBER(E23),E23,0)))</f>
        <v/>
      </c>
      <c r="G23" s="9" t="str">
        <f>IF(OR(A23="",NOT(ISNUMBER(C23))),"",IF(OR(IF(D23="",FALSE(),IF(ISNUMBER(D23),OR(D23&lt;=0,D23&gt;1),TRUE())),IF(E23="",FALSE(),IF(ISNUMBER(E23),OR(E23&lt;=0,E23&gt;1),TRUE()))),"",ROUND(C23/F23,2)))</f>
        <v/>
      </c>
      <c r="H23" s="10" t="str">
        <f>IF(A23="","",IF(COUNTIF($A$5:$A$154,A23)&gt;1,"name used twice, only the first counts",IF(OR(IF(D23="",FALSE(),IF(ISNUMBER(D23),OR(D23&lt;=0,D23&gt;1),TRUE())),IF(E23="",FALSE(),IF(ISNUMBER(E23),OR(E23&lt;=0,E23&gt;1),TRUE()))),"enter a yield between 1% and 100%",IF(NOT(ISNUMBER(C23)),"purchase price missing",""))))</f>
        <v/>
      </c>
      <c r="I23" s="5"/>
    </row>
    <row r="24" spans="1:9" x14ac:dyDescent="0.25">
      <c r="A24" s="5"/>
      <c r="B24" s="5"/>
      <c r="C24" s="6"/>
      <c r="D24" s="7"/>
      <c r="E24" s="7"/>
      <c r="F24" s="8" t="str">
        <f>IF(A24="","",IF(D24="",1,IF(ISNUMBER(D24),D24,0))*IF(E24="",1,IF(ISNUMBER(E24),E24,0)))</f>
        <v/>
      </c>
      <c r="G24" s="9" t="str">
        <f>IF(OR(A24="",NOT(ISNUMBER(C24))),"",IF(OR(IF(D24="",FALSE(),IF(ISNUMBER(D24),OR(D24&lt;=0,D24&gt;1),TRUE())),IF(E24="",FALSE(),IF(ISNUMBER(E24),OR(E24&lt;=0,E24&gt;1),TRUE()))),"",ROUND(C24/F24,2)))</f>
        <v/>
      </c>
      <c r="H24" s="10" t="str">
        <f>IF(A24="","",IF(COUNTIF($A$5:$A$154,A24)&gt;1,"name used twice, only the first counts",IF(OR(IF(D24="",FALSE(),IF(ISNUMBER(D24),OR(D24&lt;=0,D24&gt;1),TRUE())),IF(E24="",FALSE(),IF(ISNUMBER(E24),OR(E24&lt;=0,E24&gt;1),TRUE()))),"enter a yield between 1% and 100%",IF(NOT(ISNUMBER(C24)),"purchase price missing",""))))</f>
        <v/>
      </c>
      <c r="I24" s="5"/>
    </row>
    <row r="25" spans="1:9" x14ac:dyDescent="0.25">
      <c r="A25" s="5"/>
      <c r="B25" s="5"/>
      <c r="C25" s="6"/>
      <c r="D25" s="7"/>
      <c r="E25" s="7"/>
      <c r="F25" s="8" t="str">
        <f>IF(A25="","",IF(D25="",1,IF(ISNUMBER(D25),D25,0))*IF(E25="",1,IF(ISNUMBER(E25),E25,0)))</f>
        <v/>
      </c>
      <c r="G25" s="9" t="str">
        <f>IF(OR(A25="",NOT(ISNUMBER(C25))),"",IF(OR(IF(D25="",FALSE(),IF(ISNUMBER(D25),OR(D25&lt;=0,D25&gt;1),TRUE())),IF(E25="",FALSE(),IF(ISNUMBER(E25),OR(E25&lt;=0,E25&gt;1),TRUE()))),"",ROUND(C25/F25,2)))</f>
        <v/>
      </c>
      <c r="H25" s="10" t="str">
        <f>IF(A25="","",IF(COUNTIF($A$5:$A$154,A25)&gt;1,"name used twice, only the first counts",IF(OR(IF(D25="",FALSE(),IF(ISNUMBER(D25),OR(D25&lt;=0,D25&gt;1),TRUE())),IF(E25="",FALSE(),IF(ISNUMBER(E25),OR(E25&lt;=0,E25&gt;1),TRUE()))),"enter a yield between 1% and 100%",IF(NOT(ISNUMBER(C25)),"purchase price missing",""))))</f>
        <v/>
      </c>
      <c r="I25" s="5"/>
    </row>
    <row r="26" spans="1:9" x14ac:dyDescent="0.25">
      <c r="A26" s="5"/>
      <c r="B26" s="5"/>
      <c r="C26" s="6"/>
      <c r="D26" s="7"/>
      <c r="E26" s="7"/>
      <c r="F26" s="8" t="str">
        <f>IF(A26="","",IF(D26="",1,IF(ISNUMBER(D26),D26,0))*IF(E26="",1,IF(ISNUMBER(E26),E26,0)))</f>
        <v/>
      </c>
      <c r="G26" s="9" t="str">
        <f>IF(OR(A26="",NOT(ISNUMBER(C26))),"",IF(OR(IF(D26="",FALSE(),IF(ISNUMBER(D26),OR(D26&lt;=0,D26&gt;1),TRUE())),IF(E26="",FALSE(),IF(ISNUMBER(E26),OR(E26&lt;=0,E26&gt;1),TRUE()))),"",ROUND(C26/F26,2)))</f>
        <v/>
      </c>
      <c r="H26" s="10" t="str">
        <f>IF(A26="","",IF(COUNTIF($A$5:$A$154,A26)&gt;1,"name used twice, only the first counts",IF(OR(IF(D26="",FALSE(),IF(ISNUMBER(D26),OR(D26&lt;=0,D26&gt;1),TRUE())),IF(E26="",FALSE(),IF(ISNUMBER(E26),OR(E26&lt;=0,E26&gt;1),TRUE()))),"enter a yield between 1% and 100%",IF(NOT(ISNUMBER(C26)),"purchase price missing",""))))</f>
        <v/>
      </c>
      <c r="I26" s="5"/>
    </row>
    <row r="27" spans="1:9" x14ac:dyDescent="0.25">
      <c r="A27" s="5"/>
      <c r="B27" s="5"/>
      <c r="C27" s="6"/>
      <c r="D27" s="7"/>
      <c r="E27" s="7"/>
      <c r="F27" s="8" t="str">
        <f>IF(A27="","",IF(D27="",1,IF(ISNUMBER(D27),D27,0))*IF(E27="",1,IF(ISNUMBER(E27),E27,0)))</f>
        <v/>
      </c>
      <c r="G27" s="9" t="str">
        <f>IF(OR(A27="",NOT(ISNUMBER(C27))),"",IF(OR(IF(D27="",FALSE(),IF(ISNUMBER(D27),OR(D27&lt;=0,D27&gt;1),TRUE())),IF(E27="",FALSE(),IF(ISNUMBER(E27),OR(E27&lt;=0,E27&gt;1),TRUE()))),"",ROUND(C27/F27,2)))</f>
        <v/>
      </c>
      <c r="H27" s="10" t="str">
        <f>IF(A27="","",IF(COUNTIF($A$5:$A$154,A27)&gt;1,"name used twice, only the first counts",IF(OR(IF(D27="",FALSE(),IF(ISNUMBER(D27),OR(D27&lt;=0,D27&gt;1),TRUE())),IF(E27="",FALSE(),IF(ISNUMBER(E27),OR(E27&lt;=0,E27&gt;1),TRUE()))),"enter a yield between 1% and 100%",IF(NOT(ISNUMBER(C27)),"purchase price missing",""))))</f>
        <v/>
      </c>
      <c r="I27" s="5"/>
    </row>
    <row r="28" spans="1:9" x14ac:dyDescent="0.25">
      <c r="A28" s="5"/>
      <c r="B28" s="5"/>
      <c r="C28" s="6"/>
      <c r="D28" s="7"/>
      <c r="E28" s="7"/>
      <c r="F28" s="8" t="str">
        <f>IF(A28="","",IF(D28="",1,IF(ISNUMBER(D28),D28,0))*IF(E28="",1,IF(ISNUMBER(E28),E28,0)))</f>
        <v/>
      </c>
      <c r="G28" s="9" t="str">
        <f>IF(OR(A28="",NOT(ISNUMBER(C28))),"",IF(OR(IF(D28="",FALSE(),IF(ISNUMBER(D28),OR(D28&lt;=0,D28&gt;1),TRUE())),IF(E28="",FALSE(),IF(ISNUMBER(E28),OR(E28&lt;=0,E28&gt;1),TRUE()))),"",ROUND(C28/F28,2)))</f>
        <v/>
      </c>
      <c r="H28" s="10" t="str">
        <f>IF(A28="","",IF(COUNTIF($A$5:$A$154,A28)&gt;1,"name used twice, only the first counts",IF(OR(IF(D28="",FALSE(),IF(ISNUMBER(D28),OR(D28&lt;=0,D28&gt;1),TRUE())),IF(E28="",FALSE(),IF(ISNUMBER(E28),OR(E28&lt;=0,E28&gt;1),TRUE()))),"enter a yield between 1% and 100%",IF(NOT(ISNUMBER(C28)),"purchase price missing",""))))</f>
        <v/>
      </c>
      <c r="I28" s="5"/>
    </row>
    <row r="29" spans="1:9" x14ac:dyDescent="0.25">
      <c r="A29" s="5"/>
      <c r="B29" s="5"/>
      <c r="C29" s="6"/>
      <c r="D29" s="7"/>
      <c r="E29" s="7"/>
      <c r="F29" s="8" t="str">
        <f>IF(A29="","",IF(D29="",1,IF(ISNUMBER(D29),D29,0))*IF(E29="",1,IF(ISNUMBER(E29),E29,0)))</f>
        <v/>
      </c>
      <c r="G29" s="9" t="str">
        <f>IF(OR(A29="",NOT(ISNUMBER(C29))),"",IF(OR(IF(D29="",FALSE(),IF(ISNUMBER(D29),OR(D29&lt;=0,D29&gt;1),TRUE())),IF(E29="",FALSE(),IF(ISNUMBER(E29),OR(E29&lt;=0,E29&gt;1),TRUE()))),"",ROUND(C29/F29,2)))</f>
        <v/>
      </c>
      <c r="H29" s="10" t="str">
        <f>IF(A29="","",IF(COUNTIF($A$5:$A$154,A29)&gt;1,"name used twice, only the first counts",IF(OR(IF(D29="",FALSE(),IF(ISNUMBER(D29),OR(D29&lt;=0,D29&gt;1),TRUE())),IF(E29="",FALSE(),IF(ISNUMBER(E29),OR(E29&lt;=0,E29&gt;1),TRUE()))),"enter a yield between 1% and 100%",IF(NOT(ISNUMBER(C29)),"purchase price missing",""))))</f>
        <v/>
      </c>
      <c r="I29" s="5"/>
    </row>
    <row r="30" spans="1:9" x14ac:dyDescent="0.25">
      <c r="A30" s="5"/>
      <c r="B30" s="5"/>
      <c r="C30" s="6"/>
      <c r="D30" s="7"/>
      <c r="E30" s="7"/>
      <c r="F30" s="8" t="str">
        <f>IF(A30="","",IF(D30="",1,IF(ISNUMBER(D30),D30,0))*IF(E30="",1,IF(ISNUMBER(E30),E30,0)))</f>
        <v/>
      </c>
      <c r="G30" s="9" t="str">
        <f>IF(OR(A30="",NOT(ISNUMBER(C30))),"",IF(OR(IF(D30="",FALSE(),IF(ISNUMBER(D30),OR(D30&lt;=0,D30&gt;1),TRUE())),IF(E30="",FALSE(),IF(ISNUMBER(E30),OR(E30&lt;=0,E30&gt;1),TRUE()))),"",ROUND(C30/F30,2)))</f>
        <v/>
      </c>
      <c r="H30" s="10" t="str">
        <f>IF(A30="","",IF(COUNTIF($A$5:$A$154,A30)&gt;1,"name used twice, only the first counts",IF(OR(IF(D30="",FALSE(),IF(ISNUMBER(D30),OR(D30&lt;=0,D30&gt;1),TRUE())),IF(E30="",FALSE(),IF(ISNUMBER(E30),OR(E30&lt;=0,E30&gt;1),TRUE()))),"enter a yield between 1% and 100%",IF(NOT(ISNUMBER(C30)),"purchase price missing",""))))</f>
        <v/>
      </c>
      <c r="I30" s="5"/>
    </row>
    <row r="31" spans="1:9" x14ac:dyDescent="0.25">
      <c r="A31" s="5"/>
      <c r="B31" s="5"/>
      <c r="C31" s="6"/>
      <c r="D31" s="7"/>
      <c r="E31" s="7"/>
      <c r="F31" s="8" t="str">
        <f>IF(A31="","",IF(D31="",1,IF(ISNUMBER(D31),D31,0))*IF(E31="",1,IF(ISNUMBER(E31),E31,0)))</f>
        <v/>
      </c>
      <c r="G31" s="9" t="str">
        <f>IF(OR(A31="",NOT(ISNUMBER(C31))),"",IF(OR(IF(D31="",FALSE(),IF(ISNUMBER(D31),OR(D31&lt;=0,D31&gt;1),TRUE())),IF(E31="",FALSE(),IF(ISNUMBER(E31),OR(E31&lt;=0,E31&gt;1),TRUE()))),"",ROUND(C31/F31,2)))</f>
        <v/>
      </c>
      <c r="H31" s="10" t="str">
        <f>IF(A31="","",IF(COUNTIF($A$5:$A$154,A31)&gt;1,"name used twice, only the first counts",IF(OR(IF(D31="",FALSE(),IF(ISNUMBER(D31),OR(D31&lt;=0,D31&gt;1),TRUE())),IF(E31="",FALSE(),IF(ISNUMBER(E31),OR(E31&lt;=0,E31&gt;1),TRUE()))),"enter a yield between 1% and 100%",IF(NOT(ISNUMBER(C31)),"purchase price missing",""))))</f>
        <v/>
      </c>
      <c r="I31" s="5"/>
    </row>
    <row r="32" spans="1:9" x14ac:dyDescent="0.25">
      <c r="A32" s="5"/>
      <c r="B32" s="5"/>
      <c r="C32" s="6"/>
      <c r="D32" s="7"/>
      <c r="E32" s="7"/>
      <c r="F32" s="8" t="str">
        <f>IF(A32="","",IF(D32="",1,IF(ISNUMBER(D32),D32,0))*IF(E32="",1,IF(ISNUMBER(E32),E32,0)))</f>
        <v/>
      </c>
      <c r="G32" s="9" t="str">
        <f>IF(OR(A32="",NOT(ISNUMBER(C32))),"",IF(OR(IF(D32="",FALSE(),IF(ISNUMBER(D32),OR(D32&lt;=0,D32&gt;1),TRUE())),IF(E32="",FALSE(),IF(ISNUMBER(E32),OR(E32&lt;=0,E32&gt;1),TRUE()))),"",ROUND(C32/F32,2)))</f>
        <v/>
      </c>
      <c r="H32" s="10" t="str">
        <f>IF(A32="","",IF(COUNTIF($A$5:$A$154,A32)&gt;1,"name used twice, only the first counts",IF(OR(IF(D32="",FALSE(),IF(ISNUMBER(D32),OR(D32&lt;=0,D32&gt;1),TRUE())),IF(E32="",FALSE(),IF(ISNUMBER(E32),OR(E32&lt;=0,E32&gt;1),TRUE()))),"enter a yield between 1% and 100%",IF(NOT(ISNUMBER(C32)),"purchase price missing",""))))</f>
        <v/>
      </c>
      <c r="I32" s="5"/>
    </row>
    <row r="33" spans="1:9" x14ac:dyDescent="0.25">
      <c r="A33" s="5"/>
      <c r="B33" s="5"/>
      <c r="C33" s="6"/>
      <c r="D33" s="7"/>
      <c r="E33" s="7"/>
      <c r="F33" s="8" t="str">
        <f>IF(A33="","",IF(D33="",1,IF(ISNUMBER(D33),D33,0))*IF(E33="",1,IF(ISNUMBER(E33),E33,0)))</f>
        <v/>
      </c>
      <c r="G33" s="9" t="str">
        <f>IF(OR(A33="",NOT(ISNUMBER(C33))),"",IF(OR(IF(D33="",FALSE(),IF(ISNUMBER(D33),OR(D33&lt;=0,D33&gt;1),TRUE())),IF(E33="",FALSE(),IF(ISNUMBER(E33),OR(E33&lt;=0,E33&gt;1),TRUE()))),"",ROUND(C33/F33,2)))</f>
        <v/>
      </c>
      <c r="H33" s="10" t="str">
        <f>IF(A33="","",IF(COUNTIF($A$5:$A$154,A33)&gt;1,"name used twice, only the first counts",IF(OR(IF(D33="",FALSE(),IF(ISNUMBER(D33),OR(D33&lt;=0,D33&gt;1),TRUE())),IF(E33="",FALSE(),IF(ISNUMBER(E33),OR(E33&lt;=0,E33&gt;1),TRUE()))),"enter a yield between 1% and 100%",IF(NOT(ISNUMBER(C33)),"purchase price missing",""))))</f>
        <v/>
      </c>
      <c r="I33" s="5"/>
    </row>
    <row r="34" spans="1:9" x14ac:dyDescent="0.25">
      <c r="A34" s="5"/>
      <c r="B34" s="5"/>
      <c r="C34" s="6"/>
      <c r="D34" s="7"/>
      <c r="E34" s="7"/>
      <c r="F34" s="8" t="str">
        <f>IF(A34="","",IF(D34="",1,IF(ISNUMBER(D34),D34,0))*IF(E34="",1,IF(ISNUMBER(E34),E34,0)))</f>
        <v/>
      </c>
      <c r="G34" s="9" t="str">
        <f>IF(OR(A34="",NOT(ISNUMBER(C34))),"",IF(OR(IF(D34="",FALSE(),IF(ISNUMBER(D34),OR(D34&lt;=0,D34&gt;1),TRUE())),IF(E34="",FALSE(),IF(ISNUMBER(E34),OR(E34&lt;=0,E34&gt;1),TRUE()))),"",ROUND(C34/F34,2)))</f>
        <v/>
      </c>
      <c r="H34" s="10" t="str">
        <f>IF(A34="","",IF(COUNTIF($A$5:$A$154,A34)&gt;1,"name used twice, only the first counts",IF(OR(IF(D34="",FALSE(),IF(ISNUMBER(D34),OR(D34&lt;=0,D34&gt;1),TRUE())),IF(E34="",FALSE(),IF(ISNUMBER(E34),OR(E34&lt;=0,E34&gt;1),TRUE()))),"enter a yield between 1% and 100%",IF(NOT(ISNUMBER(C34)),"purchase price missing",""))))</f>
        <v/>
      </c>
      <c r="I34" s="5"/>
    </row>
    <row r="35" spans="1:9" x14ac:dyDescent="0.25">
      <c r="A35" s="5"/>
      <c r="B35" s="5"/>
      <c r="C35" s="6"/>
      <c r="D35" s="7"/>
      <c r="E35" s="7"/>
      <c r="F35" s="8" t="str">
        <f>IF(A35="","",IF(D35="",1,IF(ISNUMBER(D35),D35,0))*IF(E35="",1,IF(ISNUMBER(E35),E35,0)))</f>
        <v/>
      </c>
      <c r="G35" s="9" t="str">
        <f>IF(OR(A35="",NOT(ISNUMBER(C35))),"",IF(OR(IF(D35="",FALSE(),IF(ISNUMBER(D35),OR(D35&lt;=0,D35&gt;1),TRUE())),IF(E35="",FALSE(),IF(ISNUMBER(E35),OR(E35&lt;=0,E35&gt;1),TRUE()))),"",ROUND(C35/F35,2)))</f>
        <v/>
      </c>
      <c r="H35" s="10" t="str">
        <f>IF(A35="","",IF(COUNTIF($A$5:$A$154,A35)&gt;1,"name used twice, only the first counts",IF(OR(IF(D35="",FALSE(),IF(ISNUMBER(D35),OR(D35&lt;=0,D35&gt;1),TRUE())),IF(E35="",FALSE(),IF(ISNUMBER(E35),OR(E35&lt;=0,E35&gt;1),TRUE()))),"enter a yield between 1% and 100%",IF(NOT(ISNUMBER(C35)),"purchase price missing",""))))</f>
        <v/>
      </c>
      <c r="I35" s="5"/>
    </row>
    <row r="36" spans="1:9" x14ac:dyDescent="0.25">
      <c r="A36" s="5"/>
      <c r="B36" s="5"/>
      <c r="C36" s="6"/>
      <c r="D36" s="7"/>
      <c r="E36" s="7"/>
      <c r="F36" s="8" t="str">
        <f>IF(A36="","",IF(D36="",1,IF(ISNUMBER(D36),D36,0))*IF(E36="",1,IF(ISNUMBER(E36),E36,0)))</f>
        <v/>
      </c>
      <c r="G36" s="9" t="str">
        <f>IF(OR(A36="",NOT(ISNUMBER(C36))),"",IF(OR(IF(D36="",FALSE(),IF(ISNUMBER(D36),OR(D36&lt;=0,D36&gt;1),TRUE())),IF(E36="",FALSE(),IF(ISNUMBER(E36),OR(E36&lt;=0,E36&gt;1),TRUE()))),"",ROUND(C36/F36,2)))</f>
        <v/>
      </c>
      <c r="H36" s="10" t="str">
        <f>IF(A36="","",IF(COUNTIF($A$5:$A$154,A36)&gt;1,"name used twice, only the first counts",IF(OR(IF(D36="",FALSE(),IF(ISNUMBER(D36),OR(D36&lt;=0,D36&gt;1),TRUE())),IF(E36="",FALSE(),IF(ISNUMBER(E36),OR(E36&lt;=0,E36&gt;1),TRUE()))),"enter a yield between 1% and 100%",IF(NOT(ISNUMBER(C36)),"purchase price missing",""))))</f>
        <v/>
      </c>
      <c r="I36" s="5"/>
    </row>
    <row r="37" spans="1:9" x14ac:dyDescent="0.25">
      <c r="A37" s="5"/>
      <c r="B37" s="5"/>
      <c r="C37" s="6"/>
      <c r="D37" s="7"/>
      <c r="E37" s="7"/>
      <c r="F37" s="8" t="str">
        <f>IF(A37="","",IF(D37="",1,IF(ISNUMBER(D37),D37,0))*IF(E37="",1,IF(ISNUMBER(E37),E37,0)))</f>
        <v/>
      </c>
      <c r="G37" s="9" t="str">
        <f>IF(OR(A37="",NOT(ISNUMBER(C37))),"",IF(OR(IF(D37="",FALSE(),IF(ISNUMBER(D37),OR(D37&lt;=0,D37&gt;1),TRUE())),IF(E37="",FALSE(),IF(ISNUMBER(E37),OR(E37&lt;=0,E37&gt;1),TRUE()))),"",ROUND(C37/F37,2)))</f>
        <v/>
      </c>
      <c r="H37" s="10" t="str">
        <f>IF(A37="","",IF(COUNTIF($A$5:$A$154,A37)&gt;1,"name used twice, only the first counts",IF(OR(IF(D37="",FALSE(),IF(ISNUMBER(D37),OR(D37&lt;=0,D37&gt;1),TRUE())),IF(E37="",FALSE(),IF(ISNUMBER(E37),OR(E37&lt;=0,E37&gt;1),TRUE()))),"enter a yield between 1% and 100%",IF(NOT(ISNUMBER(C37)),"purchase price missing",""))))</f>
        <v/>
      </c>
      <c r="I37" s="5"/>
    </row>
    <row r="38" spans="1:9" x14ac:dyDescent="0.25">
      <c r="A38" s="5"/>
      <c r="B38" s="5"/>
      <c r="C38" s="6"/>
      <c r="D38" s="7"/>
      <c r="E38" s="7"/>
      <c r="F38" s="8" t="str">
        <f>IF(A38="","",IF(D38="",1,IF(ISNUMBER(D38),D38,0))*IF(E38="",1,IF(ISNUMBER(E38),E38,0)))</f>
        <v/>
      </c>
      <c r="G38" s="9" t="str">
        <f>IF(OR(A38="",NOT(ISNUMBER(C38))),"",IF(OR(IF(D38="",FALSE(),IF(ISNUMBER(D38),OR(D38&lt;=0,D38&gt;1),TRUE())),IF(E38="",FALSE(),IF(ISNUMBER(E38),OR(E38&lt;=0,E38&gt;1),TRUE()))),"",ROUND(C38/F38,2)))</f>
        <v/>
      </c>
      <c r="H38" s="10" t="str">
        <f>IF(A38="","",IF(COUNTIF($A$5:$A$154,A38)&gt;1,"name used twice, only the first counts",IF(OR(IF(D38="",FALSE(),IF(ISNUMBER(D38),OR(D38&lt;=0,D38&gt;1),TRUE())),IF(E38="",FALSE(),IF(ISNUMBER(E38),OR(E38&lt;=0,E38&gt;1),TRUE()))),"enter a yield between 1% and 100%",IF(NOT(ISNUMBER(C38)),"purchase price missing",""))))</f>
        <v/>
      </c>
      <c r="I38" s="5"/>
    </row>
    <row r="39" spans="1:9" x14ac:dyDescent="0.25">
      <c r="A39" s="5"/>
      <c r="B39" s="5"/>
      <c r="C39" s="6"/>
      <c r="D39" s="7"/>
      <c r="E39" s="7"/>
      <c r="F39" s="8" t="str">
        <f>IF(A39="","",IF(D39="",1,IF(ISNUMBER(D39),D39,0))*IF(E39="",1,IF(ISNUMBER(E39),E39,0)))</f>
        <v/>
      </c>
      <c r="G39" s="9" t="str">
        <f>IF(OR(A39="",NOT(ISNUMBER(C39))),"",IF(OR(IF(D39="",FALSE(),IF(ISNUMBER(D39),OR(D39&lt;=0,D39&gt;1),TRUE())),IF(E39="",FALSE(),IF(ISNUMBER(E39),OR(E39&lt;=0,E39&gt;1),TRUE()))),"",ROUND(C39/F39,2)))</f>
        <v/>
      </c>
      <c r="H39" s="10" t="str">
        <f>IF(A39="","",IF(COUNTIF($A$5:$A$154,A39)&gt;1,"name used twice, only the first counts",IF(OR(IF(D39="",FALSE(),IF(ISNUMBER(D39),OR(D39&lt;=0,D39&gt;1),TRUE())),IF(E39="",FALSE(),IF(ISNUMBER(E39),OR(E39&lt;=0,E39&gt;1),TRUE()))),"enter a yield between 1% and 100%",IF(NOT(ISNUMBER(C39)),"purchase price missing",""))))</f>
        <v/>
      </c>
      <c r="I39" s="5"/>
    </row>
    <row r="40" spans="1:9" x14ac:dyDescent="0.25">
      <c r="A40" s="5"/>
      <c r="B40" s="5"/>
      <c r="C40" s="6"/>
      <c r="D40" s="7"/>
      <c r="E40" s="7"/>
      <c r="F40" s="8" t="str">
        <f>IF(A40="","",IF(D40="",1,IF(ISNUMBER(D40),D40,0))*IF(E40="",1,IF(ISNUMBER(E40),E40,0)))</f>
        <v/>
      </c>
      <c r="G40" s="9" t="str">
        <f>IF(OR(A40="",NOT(ISNUMBER(C40))),"",IF(OR(IF(D40="",FALSE(),IF(ISNUMBER(D40),OR(D40&lt;=0,D40&gt;1),TRUE())),IF(E40="",FALSE(),IF(ISNUMBER(E40),OR(E40&lt;=0,E40&gt;1),TRUE()))),"",ROUND(C40/F40,2)))</f>
        <v/>
      </c>
      <c r="H40" s="10" t="str">
        <f>IF(A40="","",IF(COUNTIF($A$5:$A$154,A40)&gt;1,"name used twice, only the first counts",IF(OR(IF(D40="",FALSE(),IF(ISNUMBER(D40),OR(D40&lt;=0,D40&gt;1),TRUE())),IF(E40="",FALSE(),IF(ISNUMBER(E40),OR(E40&lt;=0,E40&gt;1),TRUE()))),"enter a yield between 1% and 100%",IF(NOT(ISNUMBER(C40)),"purchase price missing",""))))</f>
        <v/>
      </c>
      <c r="I40" s="5"/>
    </row>
    <row r="41" spans="1:9" x14ac:dyDescent="0.25">
      <c r="A41" s="5"/>
      <c r="B41" s="5"/>
      <c r="C41" s="6"/>
      <c r="D41" s="7"/>
      <c r="E41" s="7"/>
      <c r="F41" s="8" t="str">
        <f>IF(A41="","",IF(D41="",1,IF(ISNUMBER(D41),D41,0))*IF(E41="",1,IF(ISNUMBER(E41),E41,0)))</f>
        <v/>
      </c>
      <c r="G41" s="9" t="str">
        <f>IF(OR(A41="",NOT(ISNUMBER(C41))),"",IF(OR(IF(D41="",FALSE(),IF(ISNUMBER(D41),OR(D41&lt;=0,D41&gt;1),TRUE())),IF(E41="",FALSE(),IF(ISNUMBER(E41),OR(E41&lt;=0,E41&gt;1),TRUE()))),"",ROUND(C41/F41,2)))</f>
        <v/>
      </c>
      <c r="H41" s="10" t="str">
        <f>IF(A41="","",IF(COUNTIF($A$5:$A$154,A41)&gt;1,"name used twice, only the first counts",IF(OR(IF(D41="",FALSE(),IF(ISNUMBER(D41),OR(D41&lt;=0,D41&gt;1),TRUE())),IF(E41="",FALSE(),IF(ISNUMBER(E41),OR(E41&lt;=0,E41&gt;1),TRUE()))),"enter a yield between 1% and 100%",IF(NOT(ISNUMBER(C41)),"purchase price missing",""))))</f>
        <v/>
      </c>
      <c r="I41" s="5"/>
    </row>
    <row r="42" spans="1:9" x14ac:dyDescent="0.25">
      <c r="A42" s="5"/>
      <c r="B42" s="5"/>
      <c r="C42" s="6"/>
      <c r="D42" s="7"/>
      <c r="E42" s="7"/>
      <c r="F42" s="8" t="str">
        <f>IF(A42="","",IF(D42="",1,IF(ISNUMBER(D42),D42,0))*IF(E42="",1,IF(ISNUMBER(E42),E42,0)))</f>
        <v/>
      </c>
      <c r="G42" s="9" t="str">
        <f>IF(OR(A42="",NOT(ISNUMBER(C42))),"",IF(OR(IF(D42="",FALSE(),IF(ISNUMBER(D42),OR(D42&lt;=0,D42&gt;1),TRUE())),IF(E42="",FALSE(),IF(ISNUMBER(E42),OR(E42&lt;=0,E42&gt;1),TRUE()))),"",ROUND(C42/F42,2)))</f>
        <v/>
      </c>
      <c r="H42" s="10" t="str">
        <f>IF(A42="","",IF(COUNTIF($A$5:$A$154,A42)&gt;1,"name used twice, only the first counts",IF(OR(IF(D42="",FALSE(),IF(ISNUMBER(D42),OR(D42&lt;=0,D42&gt;1),TRUE())),IF(E42="",FALSE(),IF(ISNUMBER(E42),OR(E42&lt;=0,E42&gt;1),TRUE()))),"enter a yield between 1% and 100%",IF(NOT(ISNUMBER(C42)),"purchase price missing",""))))</f>
        <v/>
      </c>
      <c r="I42" s="5"/>
    </row>
    <row r="43" spans="1:9" x14ac:dyDescent="0.25">
      <c r="A43" s="5"/>
      <c r="B43" s="5"/>
      <c r="C43" s="6"/>
      <c r="D43" s="7"/>
      <c r="E43" s="7"/>
      <c r="F43" s="8" t="str">
        <f>IF(A43="","",IF(D43="",1,IF(ISNUMBER(D43),D43,0))*IF(E43="",1,IF(ISNUMBER(E43),E43,0)))</f>
        <v/>
      </c>
      <c r="G43" s="9" t="str">
        <f>IF(OR(A43="",NOT(ISNUMBER(C43))),"",IF(OR(IF(D43="",FALSE(),IF(ISNUMBER(D43),OR(D43&lt;=0,D43&gt;1),TRUE())),IF(E43="",FALSE(),IF(ISNUMBER(E43),OR(E43&lt;=0,E43&gt;1),TRUE()))),"",ROUND(C43/F43,2)))</f>
        <v/>
      </c>
      <c r="H43" s="10" t="str">
        <f>IF(A43="","",IF(COUNTIF($A$5:$A$154,A43)&gt;1,"name used twice, only the first counts",IF(OR(IF(D43="",FALSE(),IF(ISNUMBER(D43),OR(D43&lt;=0,D43&gt;1),TRUE())),IF(E43="",FALSE(),IF(ISNUMBER(E43),OR(E43&lt;=0,E43&gt;1),TRUE()))),"enter a yield between 1% and 100%",IF(NOT(ISNUMBER(C43)),"purchase price missing",""))))</f>
        <v/>
      </c>
      <c r="I43" s="5"/>
    </row>
    <row r="44" spans="1:9" x14ac:dyDescent="0.25">
      <c r="A44" s="5"/>
      <c r="B44" s="5"/>
      <c r="C44" s="6"/>
      <c r="D44" s="7"/>
      <c r="E44" s="7"/>
      <c r="F44" s="8" t="str">
        <f>IF(A44="","",IF(D44="",1,IF(ISNUMBER(D44),D44,0))*IF(E44="",1,IF(ISNUMBER(E44),E44,0)))</f>
        <v/>
      </c>
      <c r="G44" s="9" t="str">
        <f>IF(OR(A44="",NOT(ISNUMBER(C44))),"",IF(OR(IF(D44="",FALSE(),IF(ISNUMBER(D44),OR(D44&lt;=0,D44&gt;1),TRUE())),IF(E44="",FALSE(),IF(ISNUMBER(E44),OR(E44&lt;=0,E44&gt;1),TRUE()))),"",ROUND(C44/F44,2)))</f>
        <v/>
      </c>
      <c r="H44" s="10" t="str">
        <f>IF(A44="","",IF(COUNTIF($A$5:$A$154,A44)&gt;1,"name used twice, only the first counts",IF(OR(IF(D44="",FALSE(),IF(ISNUMBER(D44),OR(D44&lt;=0,D44&gt;1),TRUE())),IF(E44="",FALSE(),IF(ISNUMBER(E44),OR(E44&lt;=0,E44&gt;1),TRUE()))),"enter a yield between 1% and 100%",IF(NOT(ISNUMBER(C44)),"purchase price missing",""))))</f>
        <v/>
      </c>
      <c r="I44" s="5"/>
    </row>
    <row r="45" spans="1:9" x14ac:dyDescent="0.25">
      <c r="A45" s="5"/>
      <c r="B45" s="5"/>
      <c r="C45" s="6"/>
      <c r="D45" s="7"/>
      <c r="E45" s="7"/>
      <c r="F45" s="8" t="str">
        <f>IF(A45="","",IF(D45="",1,IF(ISNUMBER(D45),D45,0))*IF(E45="",1,IF(ISNUMBER(E45),E45,0)))</f>
        <v/>
      </c>
      <c r="G45" s="9" t="str">
        <f>IF(OR(A45="",NOT(ISNUMBER(C45))),"",IF(OR(IF(D45="",FALSE(),IF(ISNUMBER(D45),OR(D45&lt;=0,D45&gt;1),TRUE())),IF(E45="",FALSE(),IF(ISNUMBER(E45),OR(E45&lt;=0,E45&gt;1),TRUE()))),"",ROUND(C45/F45,2)))</f>
        <v/>
      </c>
      <c r="H45" s="10" t="str">
        <f>IF(A45="","",IF(COUNTIF($A$5:$A$154,A45)&gt;1,"name used twice, only the first counts",IF(OR(IF(D45="",FALSE(),IF(ISNUMBER(D45),OR(D45&lt;=0,D45&gt;1),TRUE())),IF(E45="",FALSE(),IF(ISNUMBER(E45),OR(E45&lt;=0,E45&gt;1),TRUE()))),"enter a yield between 1% and 100%",IF(NOT(ISNUMBER(C45)),"purchase price missing",""))))</f>
        <v/>
      </c>
      <c r="I45" s="5"/>
    </row>
    <row r="46" spans="1:9" x14ac:dyDescent="0.25">
      <c r="A46" s="5"/>
      <c r="B46" s="5"/>
      <c r="C46" s="6"/>
      <c r="D46" s="7"/>
      <c r="E46" s="7"/>
      <c r="F46" s="8" t="str">
        <f>IF(A46="","",IF(D46="",1,IF(ISNUMBER(D46),D46,0))*IF(E46="",1,IF(ISNUMBER(E46),E46,0)))</f>
        <v/>
      </c>
      <c r="G46" s="9" t="str">
        <f>IF(OR(A46="",NOT(ISNUMBER(C46))),"",IF(OR(IF(D46="",FALSE(),IF(ISNUMBER(D46),OR(D46&lt;=0,D46&gt;1),TRUE())),IF(E46="",FALSE(),IF(ISNUMBER(E46),OR(E46&lt;=0,E46&gt;1),TRUE()))),"",ROUND(C46/F46,2)))</f>
        <v/>
      </c>
      <c r="H46" s="10" t="str">
        <f>IF(A46="","",IF(COUNTIF($A$5:$A$154,A46)&gt;1,"name used twice, only the first counts",IF(OR(IF(D46="",FALSE(),IF(ISNUMBER(D46),OR(D46&lt;=0,D46&gt;1),TRUE())),IF(E46="",FALSE(),IF(ISNUMBER(E46),OR(E46&lt;=0,E46&gt;1),TRUE()))),"enter a yield between 1% and 100%",IF(NOT(ISNUMBER(C46)),"purchase price missing",""))))</f>
        <v/>
      </c>
      <c r="I46" s="5"/>
    </row>
    <row r="47" spans="1:9" x14ac:dyDescent="0.25">
      <c r="A47" s="5"/>
      <c r="B47" s="5"/>
      <c r="C47" s="6"/>
      <c r="D47" s="7"/>
      <c r="E47" s="7"/>
      <c r="F47" s="8" t="str">
        <f>IF(A47="","",IF(D47="",1,IF(ISNUMBER(D47),D47,0))*IF(E47="",1,IF(ISNUMBER(E47),E47,0)))</f>
        <v/>
      </c>
      <c r="G47" s="9" t="str">
        <f>IF(OR(A47="",NOT(ISNUMBER(C47))),"",IF(OR(IF(D47="",FALSE(),IF(ISNUMBER(D47),OR(D47&lt;=0,D47&gt;1),TRUE())),IF(E47="",FALSE(),IF(ISNUMBER(E47),OR(E47&lt;=0,E47&gt;1),TRUE()))),"",ROUND(C47/F47,2)))</f>
        <v/>
      </c>
      <c r="H47" s="10" t="str">
        <f>IF(A47="","",IF(COUNTIF($A$5:$A$154,A47)&gt;1,"name used twice, only the first counts",IF(OR(IF(D47="",FALSE(),IF(ISNUMBER(D47),OR(D47&lt;=0,D47&gt;1),TRUE())),IF(E47="",FALSE(),IF(ISNUMBER(E47),OR(E47&lt;=0,E47&gt;1),TRUE()))),"enter a yield between 1% and 100%",IF(NOT(ISNUMBER(C47)),"purchase price missing",""))))</f>
        <v/>
      </c>
      <c r="I47" s="5"/>
    </row>
    <row r="48" spans="1:9" x14ac:dyDescent="0.25">
      <c r="A48" s="5"/>
      <c r="B48" s="5"/>
      <c r="C48" s="6"/>
      <c r="D48" s="7"/>
      <c r="E48" s="7"/>
      <c r="F48" s="8" t="str">
        <f>IF(A48="","",IF(D48="",1,IF(ISNUMBER(D48),D48,0))*IF(E48="",1,IF(ISNUMBER(E48),E48,0)))</f>
        <v/>
      </c>
      <c r="G48" s="9" t="str">
        <f>IF(OR(A48="",NOT(ISNUMBER(C48))),"",IF(OR(IF(D48="",FALSE(),IF(ISNUMBER(D48),OR(D48&lt;=0,D48&gt;1),TRUE())),IF(E48="",FALSE(),IF(ISNUMBER(E48),OR(E48&lt;=0,E48&gt;1),TRUE()))),"",ROUND(C48/F48,2)))</f>
        <v/>
      </c>
      <c r="H48" s="10" t="str">
        <f>IF(A48="","",IF(COUNTIF($A$5:$A$154,A48)&gt;1,"name used twice, only the first counts",IF(OR(IF(D48="",FALSE(),IF(ISNUMBER(D48),OR(D48&lt;=0,D48&gt;1),TRUE())),IF(E48="",FALSE(),IF(ISNUMBER(E48),OR(E48&lt;=0,E48&gt;1),TRUE()))),"enter a yield between 1% and 100%",IF(NOT(ISNUMBER(C48)),"purchase price missing",""))))</f>
        <v/>
      </c>
      <c r="I48" s="5"/>
    </row>
    <row r="49" spans="1:9" x14ac:dyDescent="0.25">
      <c r="A49" s="5"/>
      <c r="B49" s="5"/>
      <c r="C49" s="6"/>
      <c r="D49" s="7"/>
      <c r="E49" s="7"/>
      <c r="F49" s="8" t="str">
        <f>IF(A49="","",IF(D49="",1,IF(ISNUMBER(D49),D49,0))*IF(E49="",1,IF(ISNUMBER(E49),E49,0)))</f>
        <v/>
      </c>
      <c r="G49" s="9" t="str">
        <f>IF(OR(A49="",NOT(ISNUMBER(C49))),"",IF(OR(IF(D49="",FALSE(),IF(ISNUMBER(D49),OR(D49&lt;=0,D49&gt;1),TRUE())),IF(E49="",FALSE(),IF(ISNUMBER(E49),OR(E49&lt;=0,E49&gt;1),TRUE()))),"",ROUND(C49/F49,2)))</f>
        <v/>
      </c>
      <c r="H49" s="10" t="str">
        <f>IF(A49="","",IF(COUNTIF($A$5:$A$154,A49)&gt;1,"name used twice, only the first counts",IF(OR(IF(D49="",FALSE(),IF(ISNUMBER(D49),OR(D49&lt;=0,D49&gt;1),TRUE())),IF(E49="",FALSE(),IF(ISNUMBER(E49),OR(E49&lt;=0,E49&gt;1),TRUE()))),"enter a yield between 1% and 100%",IF(NOT(ISNUMBER(C49)),"purchase price missing",""))))</f>
        <v/>
      </c>
      <c r="I49" s="5"/>
    </row>
    <row r="50" spans="1:9" x14ac:dyDescent="0.25">
      <c r="A50" s="5"/>
      <c r="B50" s="5"/>
      <c r="C50" s="6"/>
      <c r="D50" s="7"/>
      <c r="E50" s="7"/>
      <c r="F50" s="8" t="str">
        <f>IF(A50="","",IF(D50="",1,IF(ISNUMBER(D50),D50,0))*IF(E50="",1,IF(ISNUMBER(E50),E50,0)))</f>
        <v/>
      </c>
      <c r="G50" s="9" t="str">
        <f>IF(OR(A50="",NOT(ISNUMBER(C50))),"",IF(OR(IF(D50="",FALSE(),IF(ISNUMBER(D50),OR(D50&lt;=0,D50&gt;1),TRUE())),IF(E50="",FALSE(),IF(ISNUMBER(E50),OR(E50&lt;=0,E50&gt;1),TRUE()))),"",ROUND(C50/F50,2)))</f>
        <v/>
      </c>
      <c r="H50" s="10" t="str">
        <f>IF(A50="","",IF(COUNTIF($A$5:$A$154,A50)&gt;1,"name used twice, only the first counts",IF(OR(IF(D50="",FALSE(),IF(ISNUMBER(D50),OR(D50&lt;=0,D50&gt;1),TRUE())),IF(E50="",FALSE(),IF(ISNUMBER(E50),OR(E50&lt;=0,E50&gt;1),TRUE()))),"enter a yield between 1% and 100%",IF(NOT(ISNUMBER(C50)),"purchase price missing",""))))</f>
        <v/>
      </c>
      <c r="I50" s="5"/>
    </row>
    <row r="51" spans="1:9" x14ac:dyDescent="0.25">
      <c r="A51" s="5"/>
      <c r="B51" s="5"/>
      <c r="C51" s="6"/>
      <c r="D51" s="7"/>
      <c r="E51" s="7"/>
      <c r="F51" s="8" t="str">
        <f>IF(A51="","",IF(D51="",1,IF(ISNUMBER(D51),D51,0))*IF(E51="",1,IF(ISNUMBER(E51),E51,0)))</f>
        <v/>
      </c>
      <c r="G51" s="9" t="str">
        <f>IF(OR(A51="",NOT(ISNUMBER(C51))),"",IF(OR(IF(D51="",FALSE(),IF(ISNUMBER(D51),OR(D51&lt;=0,D51&gt;1),TRUE())),IF(E51="",FALSE(),IF(ISNUMBER(E51),OR(E51&lt;=0,E51&gt;1),TRUE()))),"",ROUND(C51/F51,2)))</f>
        <v/>
      </c>
      <c r="H51" s="10" t="str">
        <f>IF(A51="","",IF(COUNTIF($A$5:$A$154,A51)&gt;1,"name used twice, only the first counts",IF(OR(IF(D51="",FALSE(),IF(ISNUMBER(D51),OR(D51&lt;=0,D51&gt;1),TRUE())),IF(E51="",FALSE(),IF(ISNUMBER(E51),OR(E51&lt;=0,E51&gt;1),TRUE()))),"enter a yield between 1% and 100%",IF(NOT(ISNUMBER(C51)),"purchase price missing",""))))</f>
        <v/>
      </c>
      <c r="I51" s="5"/>
    </row>
    <row r="52" spans="1:9" x14ac:dyDescent="0.25">
      <c r="A52" s="5"/>
      <c r="B52" s="5"/>
      <c r="C52" s="6"/>
      <c r="D52" s="7"/>
      <c r="E52" s="7"/>
      <c r="F52" s="8" t="str">
        <f>IF(A52="","",IF(D52="",1,IF(ISNUMBER(D52),D52,0))*IF(E52="",1,IF(ISNUMBER(E52),E52,0)))</f>
        <v/>
      </c>
      <c r="G52" s="9" t="str">
        <f>IF(OR(A52="",NOT(ISNUMBER(C52))),"",IF(OR(IF(D52="",FALSE(),IF(ISNUMBER(D52),OR(D52&lt;=0,D52&gt;1),TRUE())),IF(E52="",FALSE(),IF(ISNUMBER(E52),OR(E52&lt;=0,E52&gt;1),TRUE()))),"",ROUND(C52/F52,2)))</f>
        <v/>
      </c>
      <c r="H52" s="10" t="str">
        <f>IF(A52="","",IF(COUNTIF($A$5:$A$154,A52)&gt;1,"name used twice, only the first counts",IF(OR(IF(D52="",FALSE(),IF(ISNUMBER(D52),OR(D52&lt;=0,D52&gt;1),TRUE())),IF(E52="",FALSE(),IF(ISNUMBER(E52),OR(E52&lt;=0,E52&gt;1),TRUE()))),"enter a yield between 1% and 100%",IF(NOT(ISNUMBER(C52)),"purchase price missing",""))))</f>
        <v/>
      </c>
      <c r="I52" s="5"/>
    </row>
    <row r="53" spans="1:9" x14ac:dyDescent="0.25">
      <c r="A53" s="5"/>
      <c r="B53" s="5"/>
      <c r="C53" s="6"/>
      <c r="D53" s="7"/>
      <c r="E53" s="7"/>
      <c r="F53" s="8" t="str">
        <f>IF(A53="","",IF(D53="",1,IF(ISNUMBER(D53),D53,0))*IF(E53="",1,IF(ISNUMBER(E53),E53,0)))</f>
        <v/>
      </c>
      <c r="G53" s="9" t="str">
        <f>IF(OR(A53="",NOT(ISNUMBER(C53))),"",IF(OR(IF(D53="",FALSE(),IF(ISNUMBER(D53),OR(D53&lt;=0,D53&gt;1),TRUE())),IF(E53="",FALSE(),IF(ISNUMBER(E53),OR(E53&lt;=0,E53&gt;1),TRUE()))),"",ROUND(C53/F53,2)))</f>
        <v/>
      </c>
      <c r="H53" s="10" t="str">
        <f>IF(A53="","",IF(COUNTIF($A$5:$A$154,A53)&gt;1,"name used twice, only the first counts",IF(OR(IF(D53="",FALSE(),IF(ISNUMBER(D53),OR(D53&lt;=0,D53&gt;1),TRUE())),IF(E53="",FALSE(),IF(ISNUMBER(E53),OR(E53&lt;=0,E53&gt;1),TRUE()))),"enter a yield between 1% and 100%",IF(NOT(ISNUMBER(C53)),"purchase price missing",""))))</f>
        <v/>
      </c>
      <c r="I53" s="5"/>
    </row>
    <row r="54" spans="1:9" x14ac:dyDescent="0.25">
      <c r="A54" s="5"/>
      <c r="B54" s="5"/>
      <c r="C54" s="6"/>
      <c r="D54" s="7"/>
      <c r="E54" s="7"/>
      <c r="F54" s="8" t="str">
        <f>IF(A54="","",IF(D54="",1,IF(ISNUMBER(D54),D54,0))*IF(E54="",1,IF(ISNUMBER(E54),E54,0)))</f>
        <v/>
      </c>
      <c r="G54" s="9" t="str">
        <f>IF(OR(A54="",NOT(ISNUMBER(C54))),"",IF(OR(IF(D54="",FALSE(),IF(ISNUMBER(D54),OR(D54&lt;=0,D54&gt;1),TRUE())),IF(E54="",FALSE(),IF(ISNUMBER(E54),OR(E54&lt;=0,E54&gt;1),TRUE()))),"",ROUND(C54/F54,2)))</f>
        <v/>
      </c>
      <c r="H54" s="10" t="str">
        <f>IF(A54="","",IF(COUNTIF($A$5:$A$154,A54)&gt;1,"name used twice, only the first counts",IF(OR(IF(D54="",FALSE(),IF(ISNUMBER(D54),OR(D54&lt;=0,D54&gt;1),TRUE())),IF(E54="",FALSE(),IF(ISNUMBER(E54),OR(E54&lt;=0,E54&gt;1),TRUE()))),"enter a yield between 1% and 100%",IF(NOT(ISNUMBER(C54)),"purchase price missing",""))))</f>
        <v/>
      </c>
      <c r="I54" s="5"/>
    </row>
    <row r="55" spans="1:9" x14ac:dyDescent="0.25">
      <c r="A55" s="5"/>
      <c r="B55" s="5"/>
      <c r="C55" s="6"/>
      <c r="D55" s="7"/>
      <c r="E55" s="7"/>
      <c r="F55" s="8" t="str">
        <f>IF(A55="","",IF(D55="",1,IF(ISNUMBER(D55),D55,0))*IF(E55="",1,IF(ISNUMBER(E55),E55,0)))</f>
        <v/>
      </c>
      <c r="G55" s="9" t="str">
        <f>IF(OR(A55="",NOT(ISNUMBER(C55))),"",IF(OR(IF(D55="",FALSE(),IF(ISNUMBER(D55),OR(D55&lt;=0,D55&gt;1),TRUE())),IF(E55="",FALSE(),IF(ISNUMBER(E55),OR(E55&lt;=0,E55&gt;1),TRUE()))),"",ROUND(C55/F55,2)))</f>
        <v/>
      </c>
      <c r="H55" s="10" t="str">
        <f>IF(A55="","",IF(COUNTIF($A$5:$A$154,A55)&gt;1,"name used twice, only the first counts",IF(OR(IF(D55="",FALSE(),IF(ISNUMBER(D55),OR(D55&lt;=0,D55&gt;1),TRUE())),IF(E55="",FALSE(),IF(ISNUMBER(E55),OR(E55&lt;=0,E55&gt;1),TRUE()))),"enter a yield between 1% and 100%",IF(NOT(ISNUMBER(C55)),"purchase price missing",""))))</f>
        <v/>
      </c>
      <c r="I55" s="5"/>
    </row>
    <row r="56" spans="1:9" x14ac:dyDescent="0.25">
      <c r="A56" s="5"/>
      <c r="B56" s="5"/>
      <c r="C56" s="6"/>
      <c r="D56" s="7"/>
      <c r="E56" s="7"/>
      <c r="F56" s="8" t="str">
        <f>IF(A56="","",IF(D56="",1,IF(ISNUMBER(D56),D56,0))*IF(E56="",1,IF(ISNUMBER(E56),E56,0)))</f>
        <v/>
      </c>
      <c r="G56" s="9" t="str">
        <f>IF(OR(A56="",NOT(ISNUMBER(C56))),"",IF(OR(IF(D56="",FALSE(),IF(ISNUMBER(D56),OR(D56&lt;=0,D56&gt;1),TRUE())),IF(E56="",FALSE(),IF(ISNUMBER(E56),OR(E56&lt;=0,E56&gt;1),TRUE()))),"",ROUND(C56/F56,2)))</f>
        <v/>
      </c>
      <c r="H56" s="10" t="str">
        <f>IF(A56="","",IF(COUNTIF($A$5:$A$154,A56)&gt;1,"name used twice, only the first counts",IF(OR(IF(D56="",FALSE(),IF(ISNUMBER(D56),OR(D56&lt;=0,D56&gt;1),TRUE())),IF(E56="",FALSE(),IF(ISNUMBER(E56),OR(E56&lt;=0,E56&gt;1),TRUE()))),"enter a yield between 1% and 100%",IF(NOT(ISNUMBER(C56)),"purchase price missing",""))))</f>
        <v/>
      </c>
      <c r="I56" s="5"/>
    </row>
    <row r="57" spans="1:9" x14ac:dyDescent="0.25">
      <c r="A57" s="5"/>
      <c r="B57" s="5"/>
      <c r="C57" s="6"/>
      <c r="D57" s="7"/>
      <c r="E57" s="7"/>
      <c r="F57" s="8" t="str">
        <f>IF(A57="","",IF(D57="",1,IF(ISNUMBER(D57),D57,0))*IF(E57="",1,IF(ISNUMBER(E57),E57,0)))</f>
        <v/>
      </c>
      <c r="G57" s="9" t="str">
        <f>IF(OR(A57="",NOT(ISNUMBER(C57))),"",IF(OR(IF(D57="",FALSE(),IF(ISNUMBER(D57),OR(D57&lt;=0,D57&gt;1),TRUE())),IF(E57="",FALSE(),IF(ISNUMBER(E57),OR(E57&lt;=0,E57&gt;1),TRUE()))),"",ROUND(C57/F57,2)))</f>
        <v/>
      </c>
      <c r="H57" s="10" t="str">
        <f>IF(A57="","",IF(COUNTIF($A$5:$A$154,A57)&gt;1,"name used twice, only the first counts",IF(OR(IF(D57="",FALSE(),IF(ISNUMBER(D57),OR(D57&lt;=0,D57&gt;1),TRUE())),IF(E57="",FALSE(),IF(ISNUMBER(E57),OR(E57&lt;=0,E57&gt;1),TRUE()))),"enter a yield between 1% and 100%",IF(NOT(ISNUMBER(C57)),"purchase price missing",""))))</f>
        <v/>
      </c>
      <c r="I57" s="5"/>
    </row>
    <row r="58" spans="1:9" x14ac:dyDescent="0.25">
      <c r="A58" s="5"/>
      <c r="B58" s="5"/>
      <c r="C58" s="6"/>
      <c r="D58" s="7"/>
      <c r="E58" s="7"/>
      <c r="F58" s="8" t="str">
        <f>IF(A58="","",IF(D58="",1,IF(ISNUMBER(D58),D58,0))*IF(E58="",1,IF(ISNUMBER(E58),E58,0)))</f>
        <v/>
      </c>
      <c r="G58" s="9" t="str">
        <f>IF(OR(A58="",NOT(ISNUMBER(C58))),"",IF(OR(IF(D58="",FALSE(),IF(ISNUMBER(D58),OR(D58&lt;=0,D58&gt;1),TRUE())),IF(E58="",FALSE(),IF(ISNUMBER(E58),OR(E58&lt;=0,E58&gt;1),TRUE()))),"",ROUND(C58/F58,2)))</f>
        <v/>
      </c>
      <c r="H58" s="10" t="str">
        <f>IF(A58="","",IF(COUNTIF($A$5:$A$154,A58)&gt;1,"name used twice, only the first counts",IF(OR(IF(D58="",FALSE(),IF(ISNUMBER(D58),OR(D58&lt;=0,D58&gt;1),TRUE())),IF(E58="",FALSE(),IF(ISNUMBER(E58),OR(E58&lt;=0,E58&gt;1),TRUE()))),"enter a yield between 1% and 100%",IF(NOT(ISNUMBER(C58)),"purchase price missing",""))))</f>
        <v/>
      </c>
      <c r="I58" s="5"/>
    </row>
    <row r="59" spans="1:9" x14ac:dyDescent="0.25">
      <c r="A59" s="5"/>
      <c r="B59" s="5"/>
      <c r="C59" s="6"/>
      <c r="D59" s="7"/>
      <c r="E59" s="7"/>
      <c r="F59" s="8" t="str">
        <f>IF(A59="","",IF(D59="",1,IF(ISNUMBER(D59),D59,0))*IF(E59="",1,IF(ISNUMBER(E59),E59,0)))</f>
        <v/>
      </c>
      <c r="G59" s="9" t="str">
        <f>IF(OR(A59="",NOT(ISNUMBER(C59))),"",IF(OR(IF(D59="",FALSE(),IF(ISNUMBER(D59),OR(D59&lt;=0,D59&gt;1),TRUE())),IF(E59="",FALSE(),IF(ISNUMBER(E59),OR(E59&lt;=0,E59&gt;1),TRUE()))),"",ROUND(C59/F59,2)))</f>
        <v/>
      </c>
      <c r="H59" s="10" t="str">
        <f>IF(A59="","",IF(COUNTIF($A$5:$A$154,A59)&gt;1,"name used twice, only the first counts",IF(OR(IF(D59="",FALSE(),IF(ISNUMBER(D59),OR(D59&lt;=0,D59&gt;1),TRUE())),IF(E59="",FALSE(),IF(ISNUMBER(E59),OR(E59&lt;=0,E59&gt;1),TRUE()))),"enter a yield between 1% and 100%",IF(NOT(ISNUMBER(C59)),"purchase price missing",""))))</f>
        <v/>
      </c>
      <c r="I59" s="5"/>
    </row>
    <row r="60" spans="1:9" x14ac:dyDescent="0.25">
      <c r="A60" s="5"/>
      <c r="B60" s="5"/>
      <c r="C60" s="6"/>
      <c r="D60" s="7"/>
      <c r="E60" s="7"/>
      <c r="F60" s="8" t="str">
        <f>IF(A60="","",IF(D60="",1,IF(ISNUMBER(D60),D60,0))*IF(E60="",1,IF(ISNUMBER(E60),E60,0)))</f>
        <v/>
      </c>
      <c r="G60" s="9" t="str">
        <f>IF(OR(A60="",NOT(ISNUMBER(C60))),"",IF(OR(IF(D60="",FALSE(),IF(ISNUMBER(D60),OR(D60&lt;=0,D60&gt;1),TRUE())),IF(E60="",FALSE(),IF(ISNUMBER(E60),OR(E60&lt;=0,E60&gt;1),TRUE()))),"",ROUND(C60/F60,2)))</f>
        <v/>
      </c>
      <c r="H60" s="10" t="str">
        <f>IF(A60="","",IF(COUNTIF($A$5:$A$154,A60)&gt;1,"name used twice, only the first counts",IF(OR(IF(D60="",FALSE(),IF(ISNUMBER(D60),OR(D60&lt;=0,D60&gt;1),TRUE())),IF(E60="",FALSE(),IF(ISNUMBER(E60),OR(E60&lt;=0,E60&gt;1),TRUE()))),"enter a yield between 1% and 100%",IF(NOT(ISNUMBER(C60)),"purchase price missing",""))))</f>
        <v/>
      </c>
      <c r="I60" s="5"/>
    </row>
    <row r="61" spans="1:9" x14ac:dyDescent="0.25">
      <c r="A61" s="5"/>
      <c r="B61" s="5"/>
      <c r="C61" s="6"/>
      <c r="D61" s="7"/>
      <c r="E61" s="7"/>
      <c r="F61" s="8" t="str">
        <f>IF(A61="","",IF(D61="",1,IF(ISNUMBER(D61),D61,0))*IF(E61="",1,IF(ISNUMBER(E61),E61,0)))</f>
        <v/>
      </c>
      <c r="G61" s="9" t="str">
        <f>IF(OR(A61="",NOT(ISNUMBER(C61))),"",IF(OR(IF(D61="",FALSE(),IF(ISNUMBER(D61),OR(D61&lt;=0,D61&gt;1),TRUE())),IF(E61="",FALSE(),IF(ISNUMBER(E61),OR(E61&lt;=0,E61&gt;1),TRUE()))),"",ROUND(C61/F61,2)))</f>
        <v/>
      </c>
      <c r="H61" s="10" t="str">
        <f>IF(A61="","",IF(COUNTIF($A$5:$A$154,A61)&gt;1,"name used twice, only the first counts",IF(OR(IF(D61="",FALSE(),IF(ISNUMBER(D61),OR(D61&lt;=0,D61&gt;1),TRUE())),IF(E61="",FALSE(),IF(ISNUMBER(E61),OR(E61&lt;=0,E61&gt;1),TRUE()))),"enter a yield between 1% and 100%",IF(NOT(ISNUMBER(C61)),"purchase price missing",""))))</f>
        <v/>
      </c>
      <c r="I61" s="5"/>
    </row>
    <row r="62" spans="1:9" x14ac:dyDescent="0.25">
      <c r="A62" s="5"/>
      <c r="B62" s="5"/>
      <c r="C62" s="6"/>
      <c r="D62" s="7"/>
      <c r="E62" s="7"/>
      <c r="F62" s="8" t="str">
        <f>IF(A62="","",IF(D62="",1,IF(ISNUMBER(D62),D62,0))*IF(E62="",1,IF(ISNUMBER(E62),E62,0)))</f>
        <v/>
      </c>
      <c r="G62" s="9" t="str">
        <f>IF(OR(A62="",NOT(ISNUMBER(C62))),"",IF(OR(IF(D62="",FALSE(),IF(ISNUMBER(D62),OR(D62&lt;=0,D62&gt;1),TRUE())),IF(E62="",FALSE(),IF(ISNUMBER(E62),OR(E62&lt;=0,E62&gt;1),TRUE()))),"",ROUND(C62/F62,2)))</f>
        <v/>
      </c>
      <c r="H62" s="10" t="str">
        <f>IF(A62="","",IF(COUNTIF($A$5:$A$154,A62)&gt;1,"name used twice, only the first counts",IF(OR(IF(D62="",FALSE(),IF(ISNUMBER(D62),OR(D62&lt;=0,D62&gt;1),TRUE())),IF(E62="",FALSE(),IF(ISNUMBER(E62),OR(E62&lt;=0,E62&gt;1),TRUE()))),"enter a yield between 1% and 100%",IF(NOT(ISNUMBER(C62)),"purchase price missing",""))))</f>
        <v/>
      </c>
      <c r="I62" s="5"/>
    </row>
    <row r="63" spans="1:9" x14ac:dyDescent="0.25">
      <c r="A63" s="5"/>
      <c r="B63" s="5"/>
      <c r="C63" s="6"/>
      <c r="D63" s="7"/>
      <c r="E63" s="7"/>
      <c r="F63" s="8" t="str">
        <f>IF(A63="","",IF(D63="",1,IF(ISNUMBER(D63),D63,0))*IF(E63="",1,IF(ISNUMBER(E63),E63,0)))</f>
        <v/>
      </c>
      <c r="G63" s="9" t="str">
        <f>IF(OR(A63="",NOT(ISNUMBER(C63))),"",IF(OR(IF(D63="",FALSE(),IF(ISNUMBER(D63),OR(D63&lt;=0,D63&gt;1),TRUE())),IF(E63="",FALSE(),IF(ISNUMBER(E63),OR(E63&lt;=0,E63&gt;1),TRUE()))),"",ROUND(C63/F63,2)))</f>
        <v/>
      </c>
      <c r="H63" s="10" t="str">
        <f>IF(A63="","",IF(COUNTIF($A$5:$A$154,A63)&gt;1,"name used twice, only the first counts",IF(OR(IF(D63="",FALSE(),IF(ISNUMBER(D63),OR(D63&lt;=0,D63&gt;1),TRUE())),IF(E63="",FALSE(),IF(ISNUMBER(E63),OR(E63&lt;=0,E63&gt;1),TRUE()))),"enter a yield between 1% and 100%",IF(NOT(ISNUMBER(C63)),"purchase price missing",""))))</f>
        <v/>
      </c>
      <c r="I63" s="5"/>
    </row>
    <row r="64" spans="1:9" x14ac:dyDescent="0.25">
      <c r="A64" s="5"/>
      <c r="B64" s="5"/>
      <c r="C64" s="6"/>
      <c r="D64" s="7"/>
      <c r="E64" s="7"/>
      <c r="F64" s="8" t="str">
        <f>IF(A64="","",IF(D64="",1,IF(ISNUMBER(D64),D64,0))*IF(E64="",1,IF(ISNUMBER(E64),E64,0)))</f>
        <v/>
      </c>
      <c r="G64" s="9" t="str">
        <f>IF(OR(A64="",NOT(ISNUMBER(C64))),"",IF(OR(IF(D64="",FALSE(),IF(ISNUMBER(D64),OR(D64&lt;=0,D64&gt;1),TRUE())),IF(E64="",FALSE(),IF(ISNUMBER(E64),OR(E64&lt;=0,E64&gt;1),TRUE()))),"",ROUND(C64/F64,2)))</f>
        <v/>
      </c>
      <c r="H64" s="10" t="str">
        <f>IF(A64="","",IF(COUNTIF($A$5:$A$154,A64)&gt;1,"name used twice, only the first counts",IF(OR(IF(D64="",FALSE(),IF(ISNUMBER(D64),OR(D64&lt;=0,D64&gt;1),TRUE())),IF(E64="",FALSE(),IF(ISNUMBER(E64),OR(E64&lt;=0,E64&gt;1),TRUE()))),"enter a yield between 1% and 100%",IF(NOT(ISNUMBER(C64)),"purchase price missing",""))))</f>
        <v/>
      </c>
      <c r="I64" s="5"/>
    </row>
    <row r="65" spans="1:9" x14ac:dyDescent="0.25">
      <c r="A65" s="5"/>
      <c r="B65" s="5"/>
      <c r="C65" s="6"/>
      <c r="D65" s="7"/>
      <c r="E65" s="7"/>
      <c r="F65" s="8" t="str">
        <f>IF(A65="","",IF(D65="",1,IF(ISNUMBER(D65),D65,0))*IF(E65="",1,IF(ISNUMBER(E65),E65,0)))</f>
        <v/>
      </c>
      <c r="G65" s="9" t="str">
        <f>IF(OR(A65="",NOT(ISNUMBER(C65))),"",IF(OR(IF(D65="",FALSE(),IF(ISNUMBER(D65),OR(D65&lt;=0,D65&gt;1),TRUE())),IF(E65="",FALSE(),IF(ISNUMBER(E65),OR(E65&lt;=0,E65&gt;1),TRUE()))),"",ROUND(C65/F65,2)))</f>
        <v/>
      </c>
      <c r="H65" s="10" t="str">
        <f>IF(A65="","",IF(COUNTIF($A$5:$A$154,A65)&gt;1,"name used twice, only the first counts",IF(OR(IF(D65="",FALSE(),IF(ISNUMBER(D65),OR(D65&lt;=0,D65&gt;1),TRUE())),IF(E65="",FALSE(),IF(ISNUMBER(E65),OR(E65&lt;=0,E65&gt;1),TRUE()))),"enter a yield between 1% and 100%",IF(NOT(ISNUMBER(C65)),"purchase price missing",""))))</f>
        <v/>
      </c>
      <c r="I65" s="5"/>
    </row>
    <row r="66" spans="1:9" x14ac:dyDescent="0.25">
      <c r="A66" s="5"/>
      <c r="B66" s="5"/>
      <c r="C66" s="6"/>
      <c r="D66" s="7"/>
      <c r="E66" s="7"/>
      <c r="F66" s="8" t="str">
        <f>IF(A66="","",IF(D66="",1,IF(ISNUMBER(D66),D66,0))*IF(E66="",1,IF(ISNUMBER(E66),E66,0)))</f>
        <v/>
      </c>
      <c r="G66" s="9" t="str">
        <f>IF(OR(A66="",NOT(ISNUMBER(C66))),"",IF(OR(IF(D66="",FALSE(),IF(ISNUMBER(D66),OR(D66&lt;=0,D66&gt;1),TRUE())),IF(E66="",FALSE(),IF(ISNUMBER(E66),OR(E66&lt;=0,E66&gt;1),TRUE()))),"",ROUND(C66/F66,2)))</f>
        <v/>
      </c>
      <c r="H66" s="10" t="str">
        <f>IF(A66="","",IF(COUNTIF($A$5:$A$154,A66)&gt;1,"name used twice, only the first counts",IF(OR(IF(D66="",FALSE(),IF(ISNUMBER(D66),OR(D66&lt;=0,D66&gt;1),TRUE())),IF(E66="",FALSE(),IF(ISNUMBER(E66),OR(E66&lt;=0,E66&gt;1),TRUE()))),"enter a yield between 1% and 100%",IF(NOT(ISNUMBER(C66)),"purchase price missing",""))))</f>
        <v/>
      </c>
      <c r="I66" s="5"/>
    </row>
    <row r="67" spans="1:9" x14ac:dyDescent="0.25">
      <c r="A67" s="5"/>
      <c r="B67" s="5"/>
      <c r="C67" s="6"/>
      <c r="D67" s="7"/>
      <c r="E67" s="7"/>
      <c r="F67" s="8" t="str">
        <f>IF(A67="","",IF(D67="",1,IF(ISNUMBER(D67),D67,0))*IF(E67="",1,IF(ISNUMBER(E67),E67,0)))</f>
        <v/>
      </c>
      <c r="G67" s="9" t="str">
        <f>IF(OR(A67="",NOT(ISNUMBER(C67))),"",IF(OR(IF(D67="",FALSE(),IF(ISNUMBER(D67),OR(D67&lt;=0,D67&gt;1),TRUE())),IF(E67="",FALSE(),IF(ISNUMBER(E67),OR(E67&lt;=0,E67&gt;1),TRUE()))),"",ROUND(C67/F67,2)))</f>
        <v/>
      </c>
      <c r="H67" s="10" t="str">
        <f>IF(A67="","",IF(COUNTIF($A$5:$A$154,A67)&gt;1,"name used twice, only the first counts",IF(OR(IF(D67="",FALSE(),IF(ISNUMBER(D67),OR(D67&lt;=0,D67&gt;1),TRUE())),IF(E67="",FALSE(),IF(ISNUMBER(E67),OR(E67&lt;=0,E67&gt;1),TRUE()))),"enter a yield between 1% and 100%",IF(NOT(ISNUMBER(C67)),"purchase price missing",""))))</f>
        <v/>
      </c>
      <c r="I67" s="5"/>
    </row>
    <row r="68" spans="1:9" x14ac:dyDescent="0.25">
      <c r="A68" s="5"/>
      <c r="B68" s="5"/>
      <c r="C68" s="6"/>
      <c r="D68" s="7"/>
      <c r="E68" s="7"/>
      <c r="F68" s="8" t="str">
        <f>IF(A68="","",IF(D68="",1,IF(ISNUMBER(D68),D68,0))*IF(E68="",1,IF(ISNUMBER(E68),E68,0)))</f>
        <v/>
      </c>
      <c r="G68" s="9" t="str">
        <f>IF(OR(A68="",NOT(ISNUMBER(C68))),"",IF(OR(IF(D68="",FALSE(),IF(ISNUMBER(D68),OR(D68&lt;=0,D68&gt;1),TRUE())),IF(E68="",FALSE(),IF(ISNUMBER(E68),OR(E68&lt;=0,E68&gt;1),TRUE()))),"",ROUND(C68/F68,2)))</f>
        <v/>
      </c>
      <c r="H68" s="10" t="str">
        <f>IF(A68="","",IF(COUNTIF($A$5:$A$154,A68)&gt;1,"name used twice, only the first counts",IF(OR(IF(D68="",FALSE(),IF(ISNUMBER(D68),OR(D68&lt;=0,D68&gt;1),TRUE())),IF(E68="",FALSE(),IF(ISNUMBER(E68),OR(E68&lt;=0,E68&gt;1),TRUE()))),"enter a yield between 1% and 100%",IF(NOT(ISNUMBER(C68)),"purchase price missing",""))))</f>
        <v/>
      </c>
      <c r="I68" s="5"/>
    </row>
    <row r="69" spans="1:9" x14ac:dyDescent="0.25">
      <c r="A69" s="5"/>
      <c r="B69" s="5"/>
      <c r="C69" s="6"/>
      <c r="D69" s="7"/>
      <c r="E69" s="7"/>
      <c r="F69" s="8" t="str">
        <f>IF(A69="","",IF(D69="",1,IF(ISNUMBER(D69),D69,0))*IF(E69="",1,IF(ISNUMBER(E69),E69,0)))</f>
        <v/>
      </c>
      <c r="G69" s="9" t="str">
        <f>IF(OR(A69="",NOT(ISNUMBER(C69))),"",IF(OR(IF(D69="",FALSE(),IF(ISNUMBER(D69),OR(D69&lt;=0,D69&gt;1),TRUE())),IF(E69="",FALSE(),IF(ISNUMBER(E69),OR(E69&lt;=0,E69&gt;1),TRUE()))),"",ROUND(C69/F69,2)))</f>
        <v/>
      </c>
      <c r="H69" s="10" t="str">
        <f>IF(A69="","",IF(COUNTIF($A$5:$A$154,A69)&gt;1,"name used twice, only the first counts",IF(OR(IF(D69="",FALSE(),IF(ISNUMBER(D69),OR(D69&lt;=0,D69&gt;1),TRUE())),IF(E69="",FALSE(),IF(ISNUMBER(E69),OR(E69&lt;=0,E69&gt;1),TRUE()))),"enter a yield between 1% and 100%",IF(NOT(ISNUMBER(C69)),"purchase price missing",""))))</f>
        <v/>
      </c>
      <c r="I69" s="5"/>
    </row>
    <row r="70" spans="1:9" x14ac:dyDescent="0.25">
      <c r="A70" s="5"/>
      <c r="B70" s="5"/>
      <c r="C70" s="6"/>
      <c r="D70" s="7"/>
      <c r="E70" s="7"/>
      <c r="F70" s="8" t="str">
        <f>IF(A70="","",IF(D70="",1,IF(ISNUMBER(D70),D70,0))*IF(E70="",1,IF(ISNUMBER(E70),E70,0)))</f>
        <v/>
      </c>
      <c r="G70" s="9" t="str">
        <f>IF(OR(A70="",NOT(ISNUMBER(C70))),"",IF(OR(IF(D70="",FALSE(),IF(ISNUMBER(D70),OR(D70&lt;=0,D70&gt;1),TRUE())),IF(E70="",FALSE(),IF(ISNUMBER(E70),OR(E70&lt;=0,E70&gt;1),TRUE()))),"",ROUND(C70/F70,2)))</f>
        <v/>
      </c>
      <c r="H70" s="10" t="str">
        <f>IF(A70="","",IF(COUNTIF($A$5:$A$154,A70)&gt;1,"name used twice, only the first counts",IF(OR(IF(D70="",FALSE(),IF(ISNUMBER(D70),OR(D70&lt;=0,D70&gt;1),TRUE())),IF(E70="",FALSE(),IF(ISNUMBER(E70),OR(E70&lt;=0,E70&gt;1),TRUE()))),"enter a yield between 1% and 100%",IF(NOT(ISNUMBER(C70)),"purchase price missing",""))))</f>
        <v/>
      </c>
      <c r="I70" s="5"/>
    </row>
    <row r="71" spans="1:9" x14ac:dyDescent="0.25">
      <c r="A71" s="5"/>
      <c r="B71" s="5"/>
      <c r="C71" s="6"/>
      <c r="D71" s="7"/>
      <c r="E71" s="7"/>
      <c r="F71" s="8" t="str">
        <f>IF(A71="","",IF(D71="",1,IF(ISNUMBER(D71),D71,0))*IF(E71="",1,IF(ISNUMBER(E71),E71,0)))</f>
        <v/>
      </c>
      <c r="G71" s="9" t="str">
        <f>IF(OR(A71="",NOT(ISNUMBER(C71))),"",IF(OR(IF(D71="",FALSE(),IF(ISNUMBER(D71),OR(D71&lt;=0,D71&gt;1),TRUE())),IF(E71="",FALSE(),IF(ISNUMBER(E71),OR(E71&lt;=0,E71&gt;1),TRUE()))),"",ROUND(C71/F71,2)))</f>
        <v/>
      </c>
      <c r="H71" s="10" t="str">
        <f>IF(A71="","",IF(COUNTIF($A$5:$A$154,A71)&gt;1,"name used twice, only the first counts",IF(OR(IF(D71="",FALSE(),IF(ISNUMBER(D71),OR(D71&lt;=0,D71&gt;1),TRUE())),IF(E71="",FALSE(),IF(ISNUMBER(E71),OR(E71&lt;=0,E71&gt;1),TRUE()))),"enter a yield between 1% and 100%",IF(NOT(ISNUMBER(C71)),"purchase price missing",""))))</f>
        <v/>
      </c>
      <c r="I71" s="5"/>
    </row>
    <row r="72" spans="1:9" x14ac:dyDescent="0.25">
      <c r="A72" s="5"/>
      <c r="B72" s="5"/>
      <c r="C72" s="6"/>
      <c r="D72" s="7"/>
      <c r="E72" s="7"/>
      <c r="F72" s="8" t="str">
        <f>IF(A72="","",IF(D72="",1,IF(ISNUMBER(D72),D72,0))*IF(E72="",1,IF(ISNUMBER(E72),E72,0)))</f>
        <v/>
      </c>
      <c r="G72" s="9" t="str">
        <f>IF(OR(A72="",NOT(ISNUMBER(C72))),"",IF(OR(IF(D72="",FALSE(),IF(ISNUMBER(D72),OR(D72&lt;=0,D72&gt;1),TRUE())),IF(E72="",FALSE(),IF(ISNUMBER(E72),OR(E72&lt;=0,E72&gt;1),TRUE()))),"",ROUND(C72/F72,2)))</f>
        <v/>
      </c>
      <c r="H72" s="10" t="str">
        <f>IF(A72="","",IF(COUNTIF($A$5:$A$154,A72)&gt;1,"name used twice, only the first counts",IF(OR(IF(D72="",FALSE(),IF(ISNUMBER(D72),OR(D72&lt;=0,D72&gt;1),TRUE())),IF(E72="",FALSE(),IF(ISNUMBER(E72),OR(E72&lt;=0,E72&gt;1),TRUE()))),"enter a yield between 1% and 100%",IF(NOT(ISNUMBER(C72)),"purchase price missing",""))))</f>
        <v/>
      </c>
      <c r="I72" s="5"/>
    </row>
    <row r="73" spans="1:9" x14ac:dyDescent="0.25">
      <c r="A73" s="5"/>
      <c r="B73" s="5"/>
      <c r="C73" s="6"/>
      <c r="D73" s="7"/>
      <c r="E73" s="7"/>
      <c r="F73" s="8" t="str">
        <f>IF(A73="","",IF(D73="",1,IF(ISNUMBER(D73),D73,0))*IF(E73="",1,IF(ISNUMBER(E73),E73,0)))</f>
        <v/>
      </c>
      <c r="G73" s="9" t="str">
        <f>IF(OR(A73="",NOT(ISNUMBER(C73))),"",IF(OR(IF(D73="",FALSE(),IF(ISNUMBER(D73),OR(D73&lt;=0,D73&gt;1),TRUE())),IF(E73="",FALSE(),IF(ISNUMBER(E73),OR(E73&lt;=0,E73&gt;1),TRUE()))),"",ROUND(C73/F73,2)))</f>
        <v/>
      </c>
      <c r="H73" s="10" t="str">
        <f>IF(A73="","",IF(COUNTIF($A$5:$A$154,A73)&gt;1,"name used twice, only the first counts",IF(OR(IF(D73="",FALSE(),IF(ISNUMBER(D73),OR(D73&lt;=0,D73&gt;1),TRUE())),IF(E73="",FALSE(),IF(ISNUMBER(E73),OR(E73&lt;=0,E73&gt;1),TRUE()))),"enter a yield between 1% and 100%",IF(NOT(ISNUMBER(C73)),"purchase price missing",""))))</f>
        <v/>
      </c>
      <c r="I73" s="5"/>
    </row>
    <row r="74" spans="1:9" x14ac:dyDescent="0.25">
      <c r="A74" s="5"/>
      <c r="B74" s="5"/>
      <c r="C74" s="6"/>
      <c r="D74" s="7"/>
      <c r="E74" s="7"/>
      <c r="F74" s="8" t="str">
        <f>IF(A74="","",IF(D74="",1,IF(ISNUMBER(D74),D74,0))*IF(E74="",1,IF(ISNUMBER(E74),E74,0)))</f>
        <v/>
      </c>
      <c r="G74" s="9" t="str">
        <f>IF(OR(A74="",NOT(ISNUMBER(C74))),"",IF(OR(IF(D74="",FALSE(),IF(ISNUMBER(D74),OR(D74&lt;=0,D74&gt;1),TRUE())),IF(E74="",FALSE(),IF(ISNUMBER(E74),OR(E74&lt;=0,E74&gt;1),TRUE()))),"",ROUND(C74/F74,2)))</f>
        <v/>
      </c>
      <c r="H74" s="10" t="str">
        <f>IF(A74="","",IF(COUNTIF($A$5:$A$154,A74)&gt;1,"name used twice, only the first counts",IF(OR(IF(D74="",FALSE(),IF(ISNUMBER(D74),OR(D74&lt;=0,D74&gt;1),TRUE())),IF(E74="",FALSE(),IF(ISNUMBER(E74),OR(E74&lt;=0,E74&gt;1),TRUE()))),"enter a yield between 1% and 100%",IF(NOT(ISNUMBER(C74)),"purchase price missing",""))))</f>
        <v/>
      </c>
      <c r="I74" s="5"/>
    </row>
    <row r="75" spans="1:9" x14ac:dyDescent="0.25">
      <c r="A75" s="5"/>
      <c r="B75" s="5"/>
      <c r="C75" s="6"/>
      <c r="D75" s="7"/>
      <c r="E75" s="7"/>
      <c r="F75" s="8" t="str">
        <f>IF(A75="","",IF(D75="",1,IF(ISNUMBER(D75),D75,0))*IF(E75="",1,IF(ISNUMBER(E75),E75,0)))</f>
        <v/>
      </c>
      <c r="G75" s="9" t="str">
        <f>IF(OR(A75="",NOT(ISNUMBER(C75))),"",IF(OR(IF(D75="",FALSE(),IF(ISNUMBER(D75),OR(D75&lt;=0,D75&gt;1),TRUE())),IF(E75="",FALSE(),IF(ISNUMBER(E75),OR(E75&lt;=0,E75&gt;1),TRUE()))),"",ROUND(C75/F75,2)))</f>
        <v/>
      </c>
      <c r="H75" s="10" t="str">
        <f>IF(A75="","",IF(COUNTIF($A$5:$A$154,A75)&gt;1,"name used twice, only the first counts",IF(OR(IF(D75="",FALSE(),IF(ISNUMBER(D75),OR(D75&lt;=0,D75&gt;1),TRUE())),IF(E75="",FALSE(),IF(ISNUMBER(E75),OR(E75&lt;=0,E75&gt;1),TRUE()))),"enter a yield between 1% and 100%",IF(NOT(ISNUMBER(C75)),"purchase price missing",""))))</f>
        <v/>
      </c>
      <c r="I75" s="5"/>
    </row>
    <row r="76" spans="1:9" x14ac:dyDescent="0.25">
      <c r="A76" s="5"/>
      <c r="B76" s="5"/>
      <c r="C76" s="6"/>
      <c r="D76" s="7"/>
      <c r="E76" s="7"/>
      <c r="F76" s="8" t="str">
        <f>IF(A76="","",IF(D76="",1,IF(ISNUMBER(D76),D76,0))*IF(E76="",1,IF(ISNUMBER(E76),E76,0)))</f>
        <v/>
      </c>
      <c r="G76" s="9" t="str">
        <f>IF(OR(A76="",NOT(ISNUMBER(C76))),"",IF(OR(IF(D76="",FALSE(),IF(ISNUMBER(D76),OR(D76&lt;=0,D76&gt;1),TRUE())),IF(E76="",FALSE(),IF(ISNUMBER(E76),OR(E76&lt;=0,E76&gt;1),TRUE()))),"",ROUND(C76/F76,2)))</f>
        <v/>
      </c>
      <c r="H76" s="10" t="str">
        <f>IF(A76="","",IF(COUNTIF($A$5:$A$154,A76)&gt;1,"name used twice, only the first counts",IF(OR(IF(D76="",FALSE(),IF(ISNUMBER(D76),OR(D76&lt;=0,D76&gt;1),TRUE())),IF(E76="",FALSE(),IF(ISNUMBER(E76),OR(E76&lt;=0,E76&gt;1),TRUE()))),"enter a yield between 1% and 100%",IF(NOT(ISNUMBER(C76)),"purchase price missing",""))))</f>
        <v/>
      </c>
      <c r="I76" s="5"/>
    </row>
    <row r="77" spans="1:9" x14ac:dyDescent="0.25">
      <c r="A77" s="5"/>
      <c r="B77" s="5"/>
      <c r="C77" s="6"/>
      <c r="D77" s="7"/>
      <c r="E77" s="7"/>
      <c r="F77" s="8" t="str">
        <f>IF(A77="","",IF(D77="",1,IF(ISNUMBER(D77),D77,0))*IF(E77="",1,IF(ISNUMBER(E77),E77,0)))</f>
        <v/>
      </c>
      <c r="G77" s="9" t="str">
        <f>IF(OR(A77="",NOT(ISNUMBER(C77))),"",IF(OR(IF(D77="",FALSE(),IF(ISNUMBER(D77),OR(D77&lt;=0,D77&gt;1),TRUE())),IF(E77="",FALSE(),IF(ISNUMBER(E77),OR(E77&lt;=0,E77&gt;1),TRUE()))),"",ROUND(C77/F77,2)))</f>
        <v/>
      </c>
      <c r="H77" s="10" t="str">
        <f>IF(A77="","",IF(COUNTIF($A$5:$A$154,A77)&gt;1,"name used twice, only the first counts",IF(OR(IF(D77="",FALSE(),IF(ISNUMBER(D77),OR(D77&lt;=0,D77&gt;1),TRUE())),IF(E77="",FALSE(),IF(ISNUMBER(E77),OR(E77&lt;=0,E77&gt;1),TRUE()))),"enter a yield between 1% and 100%",IF(NOT(ISNUMBER(C77)),"purchase price missing",""))))</f>
        <v/>
      </c>
      <c r="I77" s="5"/>
    </row>
    <row r="78" spans="1:9" x14ac:dyDescent="0.25">
      <c r="A78" s="5"/>
      <c r="B78" s="5"/>
      <c r="C78" s="6"/>
      <c r="D78" s="7"/>
      <c r="E78" s="7"/>
      <c r="F78" s="8" t="str">
        <f>IF(A78="","",IF(D78="",1,IF(ISNUMBER(D78),D78,0))*IF(E78="",1,IF(ISNUMBER(E78),E78,0)))</f>
        <v/>
      </c>
      <c r="G78" s="9" t="str">
        <f>IF(OR(A78="",NOT(ISNUMBER(C78))),"",IF(OR(IF(D78="",FALSE(),IF(ISNUMBER(D78),OR(D78&lt;=0,D78&gt;1),TRUE())),IF(E78="",FALSE(),IF(ISNUMBER(E78),OR(E78&lt;=0,E78&gt;1),TRUE()))),"",ROUND(C78/F78,2)))</f>
        <v/>
      </c>
      <c r="H78" s="10" t="str">
        <f>IF(A78="","",IF(COUNTIF($A$5:$A$154,A78)&gt;1,"name used twice, only the first counts",IF(OR(IF(D78="",FALSE(),IF(ISNUMBER(D78),OR(D78&lt;=0,D78&gt;1),TRUE())),IF(E78="",FALSE(),IF(ISNUMBER(E78),OR(E78&lt;=0,E78&gt;1),TRUE()))),"enter a yield between 1% and 100%",IF(NOT(ISNUMBER(C78)),"purchase price missing",""))))</f>
        <v/>
      </c>
      <c r="I78" s="5"/>
    </row>
    <row r="79" spans="1:9" x14ac:dyDescent="0.25">
      <c r="A79" s="5"/>
      <c r="B79" s="5"/>
      <c r="C79" s="6"/>
      <c r="D79" s="7"/>
      <c r="E79" s="7"/>
      <c r="F79" s="8" t="str">
        <f>IF(A79="","",IF(D79="",1,IF(ISNUMBER(D79),D79,0))*IF(E79="",1,IF(ISNUMBER(E79),E79,0)))</f>
        <v/>
      </c>
      <c r="G79" s="9" t="str">
        <f>IF(OR(A79="",NOT(ISNUMBER(C79))),"",IF(OR(IF(D79="",FALSE(),IF(ISNUMBER(D79),OR(D79&lt;=0,D79&gt;1),TRUE())),IF(E79="",FALSE(),IF(ISNUMBER(E79),OR(E79&lt;=0,E79&gt;1),TRUE()))),"",ROUND(C79/F79,2)))</f>
        <v/>
      </c>
      <c r="H79" s="10" t="str">
        <f>IF(A79="","",IF(COUNTIF($A$5:$A$154,A79)&gt;1,"name used twice, only the first counts",IF(OR(IF(D79="",FALSE(),IF(ISNUMBER(D79),OR(D79&lt;=0,D79&gt;1),TRUE())),IF(E79="",FALSE(),IF(ISNUMBER(E79),OR(E79&lt;=0,E79&gt;1),TRUE()))),"enter a yield between 1% and 100%",IF(NOT(ISNUMBER(C79)),"purchase price missing",""))))</f>
        <v/>
      </c>
      <c r="I79" s="5"/>
    </row>
    <row r="80" spans="1:9" x14ac:dyDescent="0.25">
      <c r="A80" s="5"/>
      <c r="B80" s="5"/>
      <c r="C80" s="6"/>
      <c r="D80" s="7"/>
      <c r="E80" s="7"/>
      <c r="F80" s="8" t="str">
        <f>IF(A80="","",IF(D80="",1,IF(ISNUMBER(D80),D80,0))*IF(E80="",1,IF(ISNUMBER(E80),E80,0)))</f>
        <v/>
      </c>
      <c r="G80" s="9" t="str">
        <f>IF(OR(A80="",NOT(ISNUMBER(C80))),"",IF(OR(IF(D80="",FALSE(),IF(ISNUMBER(D80),OR(D80&lt;=0,D80&gt;1),TRUE())),IF(E80="",FALSE(),IF(ISNUMBER(E80),OR(E80&lt;=0,E80&gt;1),TRUE()))),"",ROUND(C80/F80,2)))</f>
        <v/>
      </c>
      <c r="H80" s="10" t="str">
        <f>IF(A80="","",IF(COUNTIF($A$5:$A$154,A80)&gt;1,"name used twice, only the first counts",IF(OR(IF(D80="",FALSE(),IF(ISNUMBER(D80),OR(D80&lt;=0,D80&gt;1),TRUE())),IF(E80="",FALSE(),IF(ISNUMBER(E80),OR(E80&lt;=0,E80&gt;1),TRUE()))),"enter a yield between 1% and 100%",IF(NOT(ISNUMBER(C80)),"purchase price missing",""))))</f>
        <v/>
      </c>
      <c r="I80" s="5"/>
    </row>
    <row r="81" spans="1:9" x14ac:dyDescent="0.25">
      <c r="A81" s="5"/>
      <c r="B81" s="5"/>
      <c r="C81" s="6"/>
      <c r="D81" s="7"/>
      <c r="E81" s="7"/>
      <c r="F81" s="8" t="str">
        <f>IF(A81="","",IF(D81="",1,IF(ISNUMBER(D81),D81,0))*IF(E81="",1,IF(ISNUMBER(E81),E81,0)))</f>
        <v/>
      </c>
      <c r="G81" s="9" t="str">
        <f>IF(OR(A81="",NOT(ISNUMBER(C81))),"",IF(OR(IF(D81="",FALSE(),IF(ISNUMBER(D81),OR(D81&lt;=0,D81&gt;1),TRUE())),IF(E81="",FALSE(),IF(ISNUMBER(E81),OR(E81&lt;=0,E81&gt;1),TRUE()))),"",ROUND(C81/F81,2)))</f>
        <v/>
      </c>
      <c r="H81" s="10" t="str">
        <f>IF(A81="","",IF(COUNTIF($A$5:$A$154,A81)&gt;1,"name used twice, only the first counts",IF(OR(IF(D81="",FALSE(),IF(ISNUMBER(D81),OR(D81&lt;=0,D81&gt;1),TRUE())),IF(E81="",FALSE(),IF(ISNUMBER(E81),OR(E81&lt;=0,E81&gt;1),TRUE()))),"enter a yield between 1% and 100%",IF(NOT(ISNUMBER(C81)),"purchase price missing",""))))</f>
        <v/>
      </c>
      <c r="I81" s="5"/>
    </row>
    <row r="82" spans="1:9" x14ac:dyDescent="0.25">
      <c r="A82" s="5"/>
      <c r="B82" s="5"/>
      <c r="C82" s="6"/>
      <c r="D82" s="7"/>
      <c r="E82" s="7"/>
      <c r="F82" s="8" t="str">
        <f>IF(A82="","",IF(D82="",1,IF(ISNUMBER(D82),D82,0))*IF(E82="",1,IF(ISNUMBER(E82),E82,0)))</f>
        <v/>
      </c>
      <c r="G82" s="9" t="str">
        <f>IF(OR(A82="",NOT(ISNUMBER(C82))),"",IF(OR(IF(D82="",FALSE(),IF(ISNUMBER(D82),OR(D82&lt;=0,D82&gt;1),TRUE())),IF(E82="",FALSE(),IF(ISNUMBER(E82),OR(E82&lt;=0,E82&gt;1),TRUE()))),"",ROUND(C82/F82,2)))</f>
        <v/>
      </c>
      <c r="H82" s="10" t="str">
        <f>IF(A82="","",IF(COUNTIF($A$5:$A$154,A82)&gt;1,"name used twice, only the first counts",IF(OR(IF(D82="",FALSE(),IF(ISNUMBER(D82),OR(D82&lt;=0,D82&gt;1),TRUE())),IF(E82="",FALSE(),IF(ISNUMBER(E82),OR(E82&lt;=0,E82&gt;1),TRUE()))),"enter a yield between 1% and 100%",IF(NOT(ISNUMBER(C82)),"purchase price missing",""))))</f>
        <v/>
      </c>
      <c r="I82" s="5"/>
    </row>
    <row r="83" spans="1:9" x14ac:dyDescent="0.25">
      <c r="A83" s="5"/>
      <c r="B83" s="5"/>
      <c r="C83" s="6"/>
      <c r="D83" s="7"/>
      <c r="E83" s="7"/>
      <c r="F83" s="8" t="str">
        <f>IF(A83="","",IF(D83="",1,IF(ISNUMBER(D83),D83,0))*IF(E83="",1,IF(ISNUMBER(E83),E83,0)))</f>
        <v/>
      </c>
      <c r="G83" s="9" t="str">
        <f>IF(OR(A83="",NOT(ISNUMBER(C83))),"",IF(OR(IF(D83="",FALSE(),IF(ISNUMBER(D83),OR(D83&lt;=0,D83&gt;1),TRUE())),IF(E83="",FALSE(),IF(ISNUMBER(E83),OR(E83&lt;=0,E83&gt;1),TRUE()))),"",ROUND(C83/F83,2)))</f>
        <v/>
      </c>
      <c r="H83" s="10" t="str">
        <f>IF(A83="","",IF(COUNTIF($A$5:$A$154,A83)&gt;1,"name used twice, only the first counts",IF(OR(IF(D83="",FALSE(),IF(ISNUMBER(D83),OR(D83&lt;=0,D83&gt;1),TRUE())),IF(E83="",FALSE(),IF(ISNUMBER(E83),OR(E83&lt;=0,E83&gt;1),TRUE()))),"enter a yield between 1% and 100%",IF(NOT(ISNUMBER(C83)),"purchase price missing",""))))</f>
        <v/>
      </c>
      <c r="I83" s="5"/>
    </row>
    <row r="84" spans="1:9" x14ac:dyDescent="0.25">
      <c r="A84" s="5"/>
      <c r="B84" s="5"/>
      <c r="C84" s="6"/>
      <c r="D84" s="7"/>
      <c r="E84" s="7"/>
      <c r="F84" s="8" t="str">
        <f>IF(A84="","",IF(D84="",1,IF(ISNUMBER(D84),D84,0))*IF(E84="",1,IF(ISNUMBER(E84),E84,0)))</f>
        <v/>
      </c>
      <c r="G84" s="9" t="str">
        <f>IF(OR(A84="",NOT(ISNUMBER(C84))),"",IF(OR(IF(D84="",FALSE(),IF(ISNUMBER(D84),OR(D84&lt;=0,D84&gt;1),TRUE())),IF(E84="",FALSE(),IF(ISNUMBER(E84),OR(E84&lt;=0,E84&gt;1),TRUE()))),"",ROUND(C84/F84,2)))</f>
        <v/>
      </c>
      <c r="H84" s="10" t="str">
        <f>IF(A84="","",IF(COUNTIF($A$5:$A$154,A84)&gt;1,"name used twice, only the first counts",IF(OR(IF(D84="",FALSE(),IF(ISNUMBER(D84),OR(D84&lt;=0,D84&gt;1),TRUE())),IF(E84="",FALSE(),IF(ISNUMBER(E84),OR(E84&lt;=0,E84&gt;1),TRUE()))),"enter a yield between 1% and 100%",IF(NOT(ISNUMBER(C84)),"purchase price missing",""))))</f>
        <v/>
      </c>
      <c r="I84" s="5"/>
    </row>
    <row r="85" spans="1:9" x14ac:dyDescent="0.25">
      <c r="A85" s="5"/>
      <c r="B85" s="5"/>
      <c r="C85" s="6"/>
      <c r="D85" s="7"/>
      <c r="E85" s="7"/>
      <c r="F85" s="8" t="str">
        <f>IF(A85="","",IF(D85="",1,IF(ISNUMBER(D85),D85,0))*IF(E85="",1,IF(ISNUMBER(E85),E85,0)))</f>
        <v/>
      </c>
      <c r="G85" s="9" t="str">
        <f>IF(OR(A85="",NOT(ISNUMBER(C85))),"",IF(OR(IF(D85="",FALSE(),IF(ISNUMBER(D85),OR(D85&lt;=0,D85&gt;1),TRUE())),IF(E85="",FALSE(),IF(ISNUMBER(E85),OR(E85&lt;=0,E85&gt;1),TRUE()))),"",ROUND(C85/F85,2)))</f>
        <v/>
      </c>
      <c r="H85" s="10" t="str">
        <f>IF(A85="","",IF(COUNTIF($A$5:$A$154,A85)&gt;1,"name used twice, only the first counts",IF(OR(IF(D85="",FALSE(),IF(ISNUMBER(D85),OR(D85&lt;=0,D85&gt;1),TRUE())),IF(E85="",FALSE(),IF(ISNUMBER(E85),OR(E85&lt;=0,E85&gt;1),TRUE()))),"enter a yield between 1% and 100%",IF(NOT(ISNUMBER(C85)),"purchase price missing",""))))</f>
        <v/>
      </c>
      <c r="I85" s="5"/>
    </row>
    <row r="86" spans="1:9" x14ac:dyDescent="0.25">
      <c r="A86" s="5"/>
      <c r="B86" s="5"/>
      <c r="C86" s="6"/>
      <c r="D86" s="7"/>
      <c r="E86" s="7"/>
      <c r="F86" s="8" t="str">
        <f>IF(A86="","",IF(D86="",1,IF(ISNUMBER(D86),D86,0))*IF(E86="",1,IF(ISNUMBER(E86),E86,0)))</f>
        <v/>
      </c>
      <c r="G86" s="9" t="str">
        <f>IF(OR(A86="",NOT(ISNUMBER(C86))),"",IF(OR(IF(D86="",FALSE(),IF(ISNUMBER(D86),OR(D86&lt;=0,D86&gt;1),TRUE())),IF(E86="",FALSE(),IF(ISNUMBER(E86),OR(E86&lt;=0,E86&gt;1),TRUE()))),"",ROUND(C86/F86,2)))</f>
        <v/>
      </c>
      <c r="H86" s="10" t="str">
        <f>IF(A86="","",IF(COUNTIF($A$5:$A$154,A86)&gt;1,"name used twice, only the first counts",IF(OR(IF(D86="",FALSE(),IF(ISNUMBER(D86),OR(D86&lt;=0,D86&gt;1),TRUE())),IF(E86="",FALSE(),IF(ISNUMBER(E86),OR(E86&lt;=0,E86&gt;1),TRUE()))),"enter a yield between 1% and 100%",IF(NOT(ISNUMBER(C86)),"purchase price missing",""))))</f>
        <v/>
      </c>
      <c r="I86" s="5"/>
    </row>
    <row r="87" spans="1:9" x14ac:dyDescent="0.25">
      <c r="A87" s="5"/>
      <c r="B87" s="5"/>
      <c r="C87" s="6"/>
      <c r="D87" s="7"/>
      <c r="E87" s="7"/>
      <c r="F87" s="8" t="str">
        <f>IF(A87="","",IF(D87="",1,IF(ISNUMBER(D87),D87,0))*IF(E87="",1,IF(ISNUMBER(E87),E87,0)))</f>
        <v/>
      </c>
      <c r="G87" s="9" t="str">
        <f>IF(OR(A87="",NOT(ISNUMBER(C87))),"",IF(OR(IF(D87="",FALSE(),IF(ISNUMBER(D87),OR(D87&lt;=0,D87&gt;1),TRUE())),IF(E87="",FALSE(),IF(ISNUMBER(E87),OR(E87&lt;=0,E87&gt;1),TRUE()))),"",ROUND(C87/F87,2)))</f>
        <v/>
      </c>
      <c r="H87" s="10" t="str">
        <f>IF(A87="","",IF(COUNTIF($A$5:$A$154,A87)&gt;1,"name used twice, only the first counts",IF(OR(IF(D87="",FALSE(),IF(ISNUMBER(D87),OR(D87&lt;=0,D87&gt;1),TRUE())),IF(E87="",FALSE(),IF(ISNUMBER(E87),OR(E87&lt;=0,E87&gt;1),TRUE()))),"enter a yield between 1% and 100%",IF(NOT(ISNUMBER(C87)),"purchase price missing",""))))</f>
        <v/>
      </c>
      <c r="I87" s="5"/>
    </row>
    <row r="88" spans="1:9" x14ac:dyDescent="0.25">
      <c r="A88" s="5"/>
      <c r="B88" s="5"/>
      <c r="C88" s="6"/>
      <c r="D88" s="7"/>
      <c r="E88" s="7"/>
      <c r="F88" s="8" t="str">
        <f>IF(A88="","",IF(D88="",1,IF(ISNUMBER(D88),D88,0))*IF(E88="",1,IF(ISNUMBER(E88),E88,0)))</f>
        <v/>
      </c>
      <c r="G88" s="9" t="str">
        <f>IF(OR(A88="",NOT(ISNUMBER(C88))),"",IF(OR(IF(D88="",FALSE(),IF(ISNUMBER(D88),OR(D88&lt;=0,D88&gt;1),TRUE())),IF(E88="",FALSE(),IF(ISNUMBER(E88),OR(E88&lt;=0,E88&gt;1),TRUE()))),"",ROUND(C88/F88,2)))</f>
        <v/>
      </c>
      <c r="H88" s="10" t="str">
        <f>IF(A88="","",IF(COUNTIF($A$5:$A$154,A88)&gt;1,"name used twice, only the first counts",IF(OR(IF(D88="",FALSE(),IF(ISNUMBER(D88),OR(D88&lt;=0,D88&gt;1),TRUE())),IF(E88="",FALSE(),IF(ISNUMBER(E88),OR(E88&lt;=0,E88&gt;1),TRUE()))),"enter a yield between 1% and 100%",IF(NOT(ISNUMBER(C88)),"purchase price missing",""))))</f>
        <v/>
      </c>
      <c r="I88" s="5"/>
    </row>
    <row r="89" spans="1:9" x14ac:dyDescent="0.25">
      <c r="A89" s="5"/>
      <c r="B89" s="5"/>
      <c r="C89" s="6"/>
      <c r="D89" s="7"/>
      <c r="E89" s="7"/>
      <c r="F89" s="8" t="str">
        <f>IF(A89="","",IF(D89="",1,IF(ISNUMBER(D89),D89,0))*IF(E89="",1,IF(ISNUMBER(E89),E89,0)))</f>
        <v/>
      </c>
      <c r="G89" s="9" t="str">
        <f>IF(OR(A89="",NOT(ISNUMBER(C89))),"",IF(OR(IF(D89="",FALSE(),IF(ISNUMBER(D89),OR(D89&lt;=0,D89&gt;1),TRUE())),IF(E89="",FALSE(),IF(ISNUMBER(E89),OR(E89&lt;=0,E89&gt;1),TRUE()))),"",ROUND(C89/F89,2)))</f>
        <v/>
      </c>
      <c r="H89" s="10" t="str">
        <f>IF(A89="","",IF(COUNTIF($A$5:$A$154,A89)&gt;1,"name used twice, only the first counts",IF(OR(IF(D89="",FALSE(),IF(ISNUMBER(D89),OR(D89&lt;=0,D89&gt;1),TRUE())),IF(E89="",FALSE(),IF(ISNUMBER(E89),OR(E89&lt;=0,E89&gt;1),TRUE()))),"enter a yield between 1% and 100%",IF(NOT(ISNUMBER(C89)),"purchase price missing",""))))</f>
        <v/>
      </c>
      <c r="I89" s="5"/>
    </row>
    <row r="90" spans="1:9" x14ac:dyDescent="0.25">
      <c r="A90" s="5"/>
      <c r="B90" s="5"/>
      <c r="C90" s="6"/>
      <c r="D90" s="7"/>
      <c r="E90" s="7"/>
      <c r="F90" s="8" t="str">
        <f>IF(A90="","",IF(D90="",1,IF(ISNUMBER(D90),D90,0))*IF(E90="",1,IF(ISNUMBER(E90),E90,0)))</f>
        <v/>
      </c>
      <c r="G90" s="9" t="str">
        <f>IF(OR(A90="",NOT(ISNUMBER(C90))),"",IF(OR(IF(D90="",FALSE(),IF(ISNUMBER(D90),OR(D90&lt;=0,D90&gt;1),TRUE())),IF(E90="",FALSE(),IF(ISNUMBER(E90),OR(E90&lt;=0,E90&gt;1),TRUE()))),"",ROUND(C90/F90,2)))</f>
        <v/>
      </c>
      <c r="H90" s="10" t="str">
        <f>IF(A90="","",IF(COUNTIF($A$5:$A$154,A90)&gt;1,"name used twice, only the first counts",IF(OR(IF(D90="",FALSE(),IF(ISNUMBER(D90),OR(D90&lt;=0,D90&gt;1),TRUE())),IF(E90="",FALSE(),IF(ISNUMBER(E90),OR(E90&lt;=0,E90&gt;1),TRUE()))),"enter a yield between 1% and 100%",IF(NOT(ISNUMBER(C90)),"purchase price missing",""))))</f>
        <v/>
      </c>
      <c r="I90" s="5"/>
    </row>
    <row r="91" spans="1:9" x14ac:dyDescent="0.25">
      <c r="A91" s="5"/>
      <c r="B91" s="5"/>
      <c r="C91" s="6"/>
      <c r="D91" s="7"/>
      <c r="E91" s="7"/>
      <c r="F91" s="8" t="str">
        <f>IF(A91="","",IF(D91="",1,IF(ISNUMBER(D91),D91,0))*IF(E91="",1,IF(ISNUMBER(E91),E91,0)))</f>
        <v/>
      </c>
      <c r="G91" s="9" t="str">
        <f>IF(OR(A91="",NOT(ISNUMBER(C91))),"",IF(OR(IF(D91="",FALSE(),IF(ISNUMBER(D91),OR(D91&lt;=0,D91&gt;1),TRUE())),IF(E91="",FALSE(),IF(ISNUMBER(E91),OR(E91&lt;=0,E91&gt;1),TRUE()))),"",ROUND(C91/F91,2)))</f>
        <v/>
      </c>
      <c r="H91" s="10" t="str">
        <f>IF(A91="","",IF(COUNTIF($A$5:$A$154,A91)&gt;1,"name used twice, only the first counts",IF(OR(IF(D91="",FALSE(),IF(ISNUMBER(D91),OR(D91&lt;=0,D91&gt;1),TRUE())),IF(E91="",FALSE(),IF(ISNUMBER(E91),OR(E91&lt;=0,E91&gt;1),TRUE()))),"enter a yield between 1% and 100%",IF(NOT(ISNUMBER(C91)),"purchase price missing",""))))</f>
        <v/>
      </c>
      <c r="I91" s="5"/>
    </row>
    <row r="92" spans="1:9" x14ac:dyDescent="0.25">
      <c r="A92" s="5"/>
      <c r="B92" s="5"/>
      <c r="C92" s="6"/>
      <c r="D92" s="7"/>
      <c r="E92" s="7"/>
      <c r="F92" s="8" t="str">
        <f>IF(A92="","",IF(D92="",1,IF(ISNUMBER(D92),D92,0))*IF(E92="",1,IF(ISNUMBER(E92),E92,0)))</f>
        <v/>
      </c>
      <c r="G92" s="9" t="str">
        <f>IF(OR(A92="",NOT(ISNUMBER(C92))),"",IF(OR(IF(D92="",FALSE(),IF(ISNUMBER(D92),OR(D92&lt;=0,D92&gt;1),TRUE())),IF(E92="",FALSE(),IF(ISNUMBER(E92),OR(E92&lt;=0,E92&gt;1),TRUE()))),"",ROUND(C92/F92,2)))</f>
        <v/>
      </c>
      <c r="H92" s="10" t="str">
        <f>IF(A92="","",IF(COUNTIF($A$5:$A$154,A92)&gt;1,"name used twice, only the first counts",IF(OR(IF(D92="",FALSE(),IF(ISNUMBER(D92),OR(D92&lt;=0,D92&gt;1),TRUE())),IF(E92="",FALSE(),IF(ISNUMBER(E92),OR(E92&lt;=0,E92&gt;1),TRUE()))),"enter a yield between 1% and 100%",IF(NOT(ISNUMBER(C92)),"purchase price missing",""))))</f>
        <v/>
      </c>
      <c r="I92" s="5"/>
    </row>
    <row r="93" spans="1:9" x14ac:dyDescent="0.25">
      <c r="A93" s="5"/>
      <c r="B93" s="5"/>
      <c r="C93" s="6"/>
      <c r="D93" s="7"/>
      <c r="E93" s="7"/>
      <c r="F93" s="8" t="str">
        <f>IF(A93="","",IF(D93="",1,IF(ISNUMBER(D93),D93,0))*IF(E93="",1,IF(ISNUMBER(E93),E93,0)))</f>
        <v/>
      </c>
      <c r="G93" s="9" t="str">
        <f>IF(OR(A93="",NOT(ISNUMBER(C93))),"",IF(OR(IF(D93="",FALSE(),IF(ISNUMBER(D93),OR(D93&lt;=0,D93&gt;1),TRUE())),IF(E93="",FALSE(),IF(ISNUMBER(E93),OR(E93&lt;=0,E93&gt;1),TRUE()))),"",ROUND(C93/F93,2)))</f>
        <v/>
      </c>
      <c r="H93" s="10" t="str">
        <f>IF(A93="","",IF(COUNTIF($A$5:$A$154,A93)&gt;1,"name used twice, only the first counts",IF(OR(IF(D93="",FALSE(),IF(ISNUMBER(D93),OR(D93&lt;=0,D93&gt;1),TRUE())),IF(E93="",FALSE(),IF(ISNUMBER(E93),OR(E93&lt;=0,E93&gt;1),TRUE()))),"enter a yield between 1% and 100%",IF(NOT(ISNUMBER(C93)),"purchase price missing",""))))</f>
        <v/>
      </c>
      <c r="I93" s="5"/>
    </row>
    <row r="94" spans="1:9" x14ac:dyDescent="0.25">
      <c r="A94" s="5"/>
      <c r="B94" s="5"/>
      <c r="C94" s="6"/>
      <c r="D94" s="7"/>
      <c r="E94" s="7"/>
      <c r="F94" s="8" t="str">
        <f>IF(A94="","",IF(D94="",1,IF(ISNUMBER(D94),D94,0))*IF(E94="",1,IF(ISNUMBER(E94),E94,0)))</f>
        <v/>
      </c>
      <c r="G94" s="9" t="str">
        <f>IF(OR(A94="",NOT(ISNUMBER(C94))),"",IF(OR(IF(D94="",FALSE(),IF(ISNUMBER(D94),OR(D94&lt;=0,D94&gt;1),TRUE())),IF(E94="",FALSE(),IF(ISNUMBER(E94),OR(E94&lt;=0,E94&gt;1),TRUE()))),"",ROUND(C94/F94,2)))</f>
        <v/>
      </c>
      <c r="H94" s="10" t="str">
        <f>IF(A94="","",IF(COUNTIF($A$5:$A$154,A94)&gt;1,"name used twice, only the first counts",IF(OR(IF(D94="",FALSE(),IF(ISNUMBER(D94),OR(D94&lt;=0,D94&gt;1),TRUE())),IF(E94="",FALSE(),IF(ISNUMBER(E94),OR(E94&lt;=0,E94&gt;1),TRUE()))),"enter a yield between 1% and 100%",IF(NOT(ISNUMBER(C94)),"purchase price missing",""))))</f>
        <v/>
      </c>
      <c r="I94" s="5"/>
    </row>
    <row r="95" spans="1:9" x14ac:dyDescent="0.25">
      <c r="A95" s="5"/>
      <c r="B95" s="5"/>
      <c r="C95" s="6"/>
      <c r="D95" s="7"/>
      <c r="E95" s="7"/>
      <c r="F95" s="8" t="str">
        <f>IF(A95="","",IF(D95="",1,IF(ISNUMBER(D95),D95,0))*IF(E95="",1,IF(ISNUMBER(E95),E95,0)))</f>
        <v/>
      </c>
      <c r="G95" s="9" t="str">
        <f>IF(OR(A95="",NOT(ISNUMBER(C95))),"",IF(OR(IF(D95="",FALSE(),IF(ISNUMBER(D95),OR(D95&lt;=0,D95&gt;1),TRUE())),IF(E95="",FALSE(),IF(ISNUMBER(E95),OR(E95&lt;=0,E95&gt;1),TRUE()))),"",ROUND(C95/F95,2)))</f>
        <v/>
      </c>
      <c r="H95" s="10" t="str">
        <f>IF(A95="","",IF(COUNTIF($A$5:$A$154,A95)&gt;1,"name used twice, only the first counts",IF(OR(IF(D95="",FALSE(),IF(ISNUMBER(D95),OR(D95&lt;=0,D95&gt;1),TRUE())),IF(E95="",FALSE(),IF(ISNUMBER(E95),OR(E95&lt;=0,E95&gt;1),TRUE()))),"enter a yield between 1% and 100%",IF(NOT(ISNUMBER(C95)),"purchase price missing",""))))</f>
        <v/>
      </c>
      <c r="I95" s="5"/>
    </row>
    <row r="96" spans="1:9" x14ac:dyDescent="0.25">
      <c r="A96" s="5"/>
      <c r="B96" s="5"/>
      <c r="C96" s="6"/>
      <c r="D96" s="7"/>
      <c r="E96" s="7"/>
      <c r="F96" s="8" t="str">
        <f>IF(A96="","",IF(D96="",1,IF(ISNUMBER(D96),D96,0))*IF(E96="",1,IF(ISNUMBER(E96),E96,0)))</f>
        <v/>
      </c>
      <c r="G96" s="9" t="str">
        <f>IF(OR(A96="",NOT(ISNUMBER(C96))),"",IF(OR(IF(D96="",FALSE(),IF(ISNUMBER(D96),OR(D96&lt;=0,D96&gt;1),TRUE())),IF(E96="",FALSE(),IF(ISNUMBER(E96),OR(E96&lt;=0,E96&gt;1),TRUE()))),"",ROUND(C96/F96,2)))</f>
        <v/>
      </c>
      <c r="H96" s="10" t="str">
        <f>IF(A96="","",IF(COUNTIF($A$5:$A$154,A96)&gt;1,"name used twice, only the first counts",IF(OR(IF(D96="",FALSE(),IF(ISNUMBER(D96),OR(D96&lt;=0,D96&gt;1),TRUE())),IF(E96="",FALSE(),IF(ISNUMBER(E96),OR(E96&lt;=0,E96&gt;1),TRUE()))),"enter a yield between 1% and 100%",IF(NOT(ISNUMBER(C96)),"purchase price missing",""))))</f>
        <v/>
      </c>
      <c r="I96" s="5"/>
    </row>
    <row r="97" spans="1:9" x14ac:dyDescent="0.25">
      <c r="A97" s="5"/>
      <c r="B97" s="5"/>
      <c r="C97" s="6"/>
      <c r="D97" s="7"/>
      <c r="E97" s="7"/>
      <c r="F97" s="8" t="str">
        <f>IF(A97="","",IF(D97="",1,IF(ISNUMBER(D97),D97,0))*IF(E97="",1,IF(ISNUMBER(E97),E97,0)))</f>
        <v/>
      </c>
      <c r="G97" s="9" t="str">
        <f>IF(OR(A97="",NOT(ISNUMBER(C97))),"",IF(OR(IF(D97="",FALSE(),IF(ISNUMBER(D97),OR(D97&lt;=0,D97&gt;1),TRUE())),IF(E97="",FALSE(),IF(ISNUMBER(E97),OR(E97&lt;=0,E97&gt;1),TRUE()))),"",ROUND(C97/F97,2)))</f>
        <v/>
      </c>
      <c r="H97" s="10" t="str">
        <f>IF(A97="","",IF(COUNTIF($A$5:$A$154,A97)&gt;1,"name used twice, only the first counts",IF(OR(IF(D97="",FALSE(),IF(ISNUMBER(D97),OR(D97&lt;=0,D97&gt;1),TRUE())),IF(E97="",FALSE(),IF(ISNUMBER(E97),OR(E97&lt;=0,E97&gt;1),TRUE()))),"enter a yield between 1% and 100%",IF(NOT(ISNUMBER(C97)),"purchase price missing",""))))</f>
        <v/>
      </c>
      <c r="I97" s="5"/>
    </row>
    <row r="98" spans="1:9" x14ac:dyDescent="0.25">
      <c r="A98" s="5"/>
      <c r="B98" s="5"/>
      <c r="C98" s="6"/>
      <c r="D98" s="7"/>
      <c r="E98" s="7"/>
      <c r="F98" s="8" t="str">
        <f>IF(A98="","",IF(D98="",1,IF(ISNUMBER(D98),D98,0))*IF(E98="",1,IF(ISNUMBER(E98),E98,0)))</f>
        <v/>
      </c>
      <c r="G98" s="9" t="str">
        <f>IF(OR(A98="",NOT(ISNUMBER(C98))),"",IF(OR(IF(D98="",FALSE(),IF(ISNUMBER(D98),OR(D98&lt;=0,D98&gt;1),TRUE())),IF(E98="",FALSE(),IF(ISNUMBER(E98),OR(E98&lt;=0,E98&gt;1),TRUE()))),"",ROUND(C98/F98,2)))</f>
        <v/>
      </c>
      <c r="H98" s="10" t="str">
        <f>IF(A98="","",IF(COUNTIF($A$5:$A$154,A98)&gt;1,"name used twice, only the first counts",IF(OR(IF(D98="",FALSE(),IF(ISNUMBER(D98),OR(D98&lt;=0,D98&gt;1),TRUE())),IF(E98="",FALSE(),IF(ISNUMBER(E98),OR(E98&lt;=0,E98&gt;1),TRUE()))),"enter a yield between 1% and 100%",IF(NOT(ISNUMBER(C98)),"purchase price missing",""))))</f>
        <v/>
      </c>
      <c r="I98" s="5"/>
    </row>
    <row r="99" spans="1:9" x14ac:dyDescent="0.25">
      <c r="A99" s="5"/>
      <c r="B99" s="5"/>
      <c r="C99" s="6"/>
      <c r="D99" s="7"/>
      <c r="E99" s="7"/>
      <c r="F99" s="8" t="str">
        <f>IF(A99="","",IF(D99="",1,IF(ISNUMBER(D99),D99,0))*IF(E99="",1,IF(ISNUMBER(E99),E99,0)))</f>
        <v/>
      </c>
      <c r="G99" s="9" t="str">
        <f>IF(OR(A99="",NOT(ISNUMBER(C99))),"",IF(OR(IF(D99="",FALSE(),IF(ISNUMBER(D99),OR(D99&lt;=0,D99&gt;1),TRUE())),IF(E99="",FALSE(),IF(ISNUMBER(E99),OR(E99&lt;=0,E99&gt;1),TRUE()))),"",ROUND(C99/F99,2)))</f>
        <v/>
      </c>
      <c r="H99" s="10" t="str">
        <f>IF(A99="","",IF(COUNTIF($A$5:$A$154,A99)&gt;1,"name used twice, only the first counts",IF(OR(IF(D99="",FALSE(),IF(ISNUMBER(D99),OR(D99&lt;=0,D99&gt;1),TRUE())),IF(E99="",FALSE(),IF(ISNUMBER(E99),OR(E99&lt;=0,E99&gt;1),TRUE()))),"enter a yield between 1% and 100%",IF(NOT(ISNUMBER(C99)),"purchase price missing",""))))</f>
        <v/>
      </c>
      <c r="I99" s="5"/>
    </row>
    <row r="100" spans="1:9" x14ac:dyDescent="0.25">
      <c r="A100" s="5"/>
      <c r="B100" s="5"/>
      <c r="C100" s="6"/>
      <c r="D100" s="7"/>
      <c r="E100" s="7"/>
      <c r="F100" s="8" t="str">
        <f>IF(A100="","",IF(D100="",1,IF(ISNUMBER(D100),D100,0))*IF(E100="",1,IF(ISNUMBER(E100),E100,0)))</f>
        <v/>
      </c>
      <c r="G100" s="9" t="str">
        <f>IF(OR(A100="",NOT(ISNUMBER(C100))),"",IF(OR(IF(D100="",FALSE(),IF(ISNUMBER(D100),OR(D100&lt;=0,D100&gt;1),TRUE())),IF(E100="",FALSE(),IF(ISNUMBER(E100),OR(E100&lt;=0,E100&gt;1),TRUE()))),"",ROUND(C100/F100,2)))</f>
        <v/>
      </c>
      <c r="H100" s="10" t="str">
        <f>IF(A100="","",IF(COUNTIF($A$5:$A$154,A100)&gt;1,"name used twice, only the first counts",IF(OR(IF(D100="",FALSE(),IF(ISNUMBER(D100),OR(D100&lt;=0,D100&gt;1),TRUE())),IF(E100="",FALSE(),IF(ISNUMBER(E100),OR(E100&lt;=0,E100&gt;1),TRUE()))),"enter a yield between 1% and 100%",IF(NOT(ISNUMBER(C100)),"purchase price missing",""))))</f>
        <v/>
      </c>
      <c r="I100" s="5"/>
    </row>
    <row r="101" spans="1:9" x14ac:dyDescent="0.25">
      <c r="A101" s="5"/>
      <c r="B101" s="5"/>
      <c r="C101" s="6"/>
      <c r="D101" s="7"/>
      <c r="E101" s="7"/>
      <c r="F101" s="8" t="str">
        <f>IF(A101="","",IF(D101="",1,IF(ISNUMBER(D101),D101,0))*IF(E101="",1,IF(ISNUMBER(E101),E101,0)))</f>
        <v/>
      </c>
      <c r="G101" s="9" t="str">
        <f>IF(OR(A101="",NOT(ISNUMBER(C101))),"",IF(OR(IF(D101="",FALSE(),IF(ISNUMBER(D101),OR(D101&lt;=0,D101&gt;1),TRUE())),IF(E101="",FALSE(),IF(ISNUMBER(E101),OR(E101&lt;=0,E101&gt;1),TRUE()))),"",ROUND(C101/F101,2)))</f>
        <v/>
      </c>
      <c r="H101" s="10" t="str">
        <f>IF(A101="","",IF(COUNTIF($A$5:$A$154,A101)&gt;1,"name used twice, only the first counts",IF(OR(IF(D101="",FALSE(),IF(ISNUMBER(D101),OR(D101&lt;=0,D101&gt;1),TRUE())),IF(E101="",FALSE(),IF(ISNUMBER(E101),OR(E101&lt;=0,E101&gt;1),TRUE()))),"enter a yield between 1% and 100%",IF(NOT(ISNUMBER(C101)),"purchase price missing",""))))</f>
        <v/>
      </c>
      <c r="I101" s="5"/>
    </row>
    <row r="102" spans="1:9" x14ac:dyDescent="0.25">
      <c r="A102" s="5"/>
      <c r="B102" s="5"/>
      <c r="C102" s="6"/>
      <c r="D102" s="7"/>
      <c r="E102" s="7"/>
      <c r="F102" s="8" t="str">
        <f>IF(A102="","",IF(D102="",1,IF(ISNUMBER(D102),D102,0))*IF(E102="",1,IF(ISNUMBER(E102),E102,0)))</f>
        <v/>
      </c>
      <c r="G102" s="9" t="str">
        <f>IF(OR(A102="",NOT(ISNUMBER(C102))),"",IF(OR(IF(D102="",FALSE(),IF(ISNUMBER(D102),OR(D102&lt;=0,D102&gt;1),TRUE())),IF(E102="",FALSE(),IF(ISNUMBER(E102),OR(E102&lt;=0,E102&gt;1),TRUE()))),"",ROUND(C102/F102,2)))</f>
        <v/>
      </c>
      <c r="H102" s="10" t="str">
        <f>IF(A102="","",IF(COUNTIF($A$5:$A$154,A102)&gt;1,"name used twice, only the first counts",IF(OR(IF(D102="",FALSE(),IF(ISNUMBER(D102),OR(D102&lt;=0,D102&gt;1),TRUE())),IF(E102="",FALSE(),IF(ISNUMBER(E102),OR(E102&lt;=0,E102&gt;1),TRUE()))),"enter a yield between 1% and 100%",IF(NOT(ISNUMBER(C102)),"purchase price missing",""))))</f>
        <v/>
      </c>
      <c r="I102" s="5"/>
    </row>
    <row r="103" spans="1:9" x14ac:dyDescent="0.25">
      <c r="A103" s="5"/>
      <c r="B103" s="5"/>
      <c r="C103" s="6"/>
      <c r="D103" s="7"/>
      <c r="E103" s="7"/>
      <c r="F103" s="8" t="str">
        <f>IF(A103="","",IF(D103="",1,IF(ISNUMBER(D103),D103,0))*IF(E103="",1,IF(ISNUMBER(E103),E103,0)))</f>
        <v/>
      </c>
      <c r="G103" s="9" t="str">
        <f>IF(OR(A103="",NOT(ISNUMBER(C103))),"",IF(OR(IF(D103="",FALSE(),IF(ISNUMBER(D103),OR(D103&lt;=0,D103&gt;1),TRUE())),IF(E103="",FALSE(),IF(ISNUMBER(E103),OR(E103&lt;=0,E103&gt;1),TRUE()))),"",ROUND(C103/F103,2)))</f>
        <v/>
      </c>
      <c r="H103" s="10" t="str">
        <f>IF(A103="","",IF(COUNTIF($A$5:$A$154,A103)&gt;1,"name used twice, only the first counts",IF(OR(IF(D103="",FALSE(),IF(ISNUMBER(D103),OR(D103&lt;=0,D103&gt;1),TRUE())),IF(E103="",FALSE(),IF(ISNUMBER(E103),OR(E103&lt;=0,E103&gt;1),TRUE()))),"enter a yield between 1% and 100%",IF(NOT(ISNUMBER(C103)),"purchase price missing",""))))</f>
        <v/>
      </c>
      <c r="I103" s="5"/>
    </row>
    <row r="104" spans="1:9" x14ac:dyDescent="0.25">
      <c r="A104" s="5"/>
      <c r="B104" s="5"/>
      <c r="C104" s="6"/>
      <c r="D104" s="7"/>
      <c r="E104" s="7"/>
      <c r="F104" s="8" t="str">
        <f>IF(A104="","",IF(D104="",1,IF(ISNUMBER(D104),D104,0))*IF(E104="",1,IF(ISNUMBER(E104),E104,0)))</f>
        <v/>
      </c>
      <c r="G104" s="9" t="str">
        <f>IF(OR(A104="",NOT(ISNUMBER(C104))),"",IF(OR(IF(D104="",FALSE(),IF(ISNUMBER(D104),OR(D104&lt;=0,D104&gt;1),TRUE())),IF(E104="",FALSE(),IF(ISNUMBER(E104),OR(E104&lt;=0,E104&gt;1),TRUE()))),"",ROUND(C104/F104,2)))</f>
        <v/>
      </c>
      <c r="H104" s="10" t="str">
        <f>IF(A104="","",IF(COUNTIF($A$5:$A$154,A104)&gt;1,"name used twice, only the first counts",IF(OR(IF(D104="",FALSE(),IF(ISNUMBER(D104),OR(D104&lt;=0,D104&gt;1),TRUE())),IF(E104="",FALSE(),IF(ISNUMBER(E104),OR(E104&lt;=0,E104&gt;1),TRUE()))),"enter a yield between 1% and 100%",IF(NOT(ISNUMBER(C104)),"purchase price missing",""))))</f>
        <v/>
      </c>
      <c r="I104" s="5"/>
    </row>
    <row r="105" spans="1:9" x14ac:dyDescent="0.25">
      <c r="A105" s="5"/>
      <c r="B105" s="5"/>
      <c r="C105" s="6"/>
      <c r="D105" s="7"/>
      <c r="E105" s="7"/>
      <c r="F105" s="8" t="str">
        <f>IF(A105="","",IF(D105="",1,IF(ISNUMBER(D105),D105,0))*IF(E105="",1,IF(ISNUMBER(E105),E105,0)))</f>
        <v/>
      </c>
      <c r="G105" s="9" t="str">
        <f>IF(OR(A105="",NOT(ISNUMBER(C105))),"",IF(OR(IF(D105="",FALSE(),IF(ISNUMBER(D105),OR(D105&lt;=0,D105&gt;1),TRUE())),IF(E105="",FALSE(),IF(ISNUMBER(E105),OR(E105&lt;=0,E105&gt;1),TRUE()))),"",ROUND(C105/F105,2)))</f>
        <v/>
      </c>
      <c r="H105" s="10" t="str">
        <f>IF(A105="","",IF(COUNTIF($A$5:$A$154,A105)&gt;1,"name used twice, only the first counts",IF(OR(IF(D105="",FALSE(),IF(ISNUMBER(D105),OR(D105&lt;=0,D105&gt;1),TRUE())),IF(E105="",FALSE(),IF(ISNUMBER(E105),OR(E105&lt;=0,E105&gt;1),TRUE()))),"enter a yield between 1% and 100%",IF(NOT(ISNUMBER(C105)),"purchase price missing",""))))</f>
        <v/>
      </c>
      <c r="I105" s="5"/>
    </row>
    <row r="106" spans="1:9" x14ac:dyDescent="0.25">
      <c r="A106" s="5"/>
      <c r="B106" s="5"/>
      <c r="C106" s="6"/>
      <c r="D106" s="7"/>
      <c r="E106" s="7"/>
      <c r="F106" s="8" t="str">
        <f>IF(A106="","",IF(D106="",1,IF(ISNUMBER(D106),D106,0))*IF(E106="",1,IF(ISNUMBER(E106),E106,0)))</f>
        <v/>
      </c>
      <c r="G106" s="9" t="str">
        <f>IF(OR(A106="",NOT(ISNUMBER(C106))),"",IF(OR(IF(D106="",FALSE(),IF(ISNUMBER(D106),OR(D106&lt;=0,D106&gt;1),TRUE())),IF(E106="",FALSE(),IF(ISNUMBER(E106),OR(E106&lt;=0,E106&gt;1),TRUE()))),"",ROUND(C106/F106,2)))</f>
        <v/>
      </c>
      <c r="H106" s="10" t="str">
        <f>IF(A106="","",IF(COUNTIF($A$5:$A$154,A106)&gt;1,"name used twice, only the first counts",IF(OR(IF(D106="",FALSE(),IF(ISNUMBER(D106),OR(D106&lt;=0,D106&gt;1),TRUE())),IF(E106="",FALSE(),IF(ISNUMBER(E106),OR(E106&lt;=0,E106&gt;1),TRUE()))),"enter a yield between 1% and 100%",IF(NOT(ISNUMBER(C106)),"purchase price missing",""))))</f>
        <v/>
      </c>
      <c r="I106" s="5"/>
    </row>
    <row r="107" spans="1:9" x14ac:dyDescent="0.25">
      <c r="A107" s="5"/>
      <c r="B107" s="5"/>
      <c r="C107" s="6"/>
      <c r="D107" s="7"/>
      <c r="E107" s="7"/>
      <c r="F107" s="8" t="str">
        <f>IF(A107="","",IF(D107="",1,IF(ISNUMBER(D107),D107,0))*IF(E107="",1,IF(ISNUMBER(E107),E107,0)))</f>
        <v/>
      </c>
      <c r="G107" s="9" t="str">
        <f>IF(OR(A107="",NOT(ISNUMBER(C107))),"",IF(OR(IF(D107="",FALSE(),IF(ISNUMBER(D107),OR(D107&lt;=0,D107&gt;1),TRUE())),IF(E107="",FALSE(),IF(ISNUMBER(E107),OR(E107&lt;=0,E107&gt;1),TRUE()))),"",ROUND(C107/F107,2)))</f>
        <v/>
      </c>
      <c r="H107" s="10" t="str">
        <f>IF(A107="","",IF(COUNTIF($A$5:$A$154,A107)&gt;1,"name used twice, only the first counts",IF(OR(IF(D107="",FALSE(),IF(ISNUMBER(D107),OR(D107&lt;=0,D107&gt;1),TRUE())),IF(E107="",FALSE(),IF(ISNUMBER(E107),OR(E107&lt;=0,E107&gt;1),TRUE()))),"enter a yield between 1% and 100%",IF(NOT(ISNUMBER(C107)),"purchase price missing",""))))</f>
        <v/>
      </c>
      <c r="I107" s="5"/>
    </row>
    <row r="108" spans="1:9" x14ac:dyDescent="0.25">
      <c r="A108" s="5"/>
      <c r="B108" s="5"/>
      <c r="C108" s="6"/>
      <c r="D108" s="7"/>
      <c r="E108" s="7"/>
      <c r="F108" s="8" t="str">
        <f>IF(A108="","",IF(D108="",1,IF(ISNUMBER(D108),D108,0))*IF(E108="",1,IF(ISNUMBER(E108),E108,0)))</f>
        <v/>
      </c>
      <c r="G108" s="9" t="str">
        <f>IF(OR(A108="",NOT(ISNUMBER(C108))),"",IF(OR(IF(D108="",FALSE(),IF(ISNUMBER(D108),OR(D108&lt;=0,D108&gt;1),TRUE())),IF(E108="",FALSE(),IF(ISNUMBER(E108),OR(E108&lt;=0,E108&gt;1),TRUE()))),"",ROUND(C108/F108,2)))</f>
        <v/>
      </c>
      <c r="H108" s="10" t="str">
        <f>IF(A108="","",IF(COUNTIF($A$5:$A$154,A108)&gt;1,"name used twice, only the first counts",IF(OR(IF(D108="",FALSE(),IF(ISNUMBER(D108),OR(D108&lt;=0,D108&gt;1),TRUE())),IF(E108="",FALSE(),IF(ISNUMBER(E108),OR(E108&lt;=0,E108&gt;1),TRUE()))),"enter a yield between 1% and 100%",IF(NOT(ISNUMBER(C108)),"purchase price missing",""))))</f>
        <v/>
      </c>
      <c r="I108" s="5"/>
    </row>
    <row r="109" spans="1:9" x14ac:dyDescent="0.25">
      <c r="A109" s="5"/>
      <c r="B109" s="5"/>
      <c r="C109" s="6"/>
      <c r="D109" s="7"/>
      <c r="E109" s="7"/>
      <c r="F109" s="8" t="str">
        <f>IF(A109="","",IF(D109="",1,IF(ISNUMBER(D109),D109,0))*IF(E109="",1,IF(ISNUMBER(E109),E109,0)))</f>
        <v/>
      </c>
      <c r="G109" s="9" t="str">
        <f>IF(OR(A109="",NOT(ISNUMBER(C109))),"",IF(OR(IF(D109="",FALSE(),IF(ISNUMBER(D109),OR(D109&lt;=0,D109&gt;1),TRUE())),IF(E109="",FALSE(),IF(ISNUMBER(E109),OR(E109&lt;=0,E109&gt;1),TRUE()))),"",ROUND(C109/F109,2)))</f>
        <v/>
      </c>
      <c r="H109" s="10" t="str">
        <f>IF(A109="","",IF(COUNTIF($A$5:$A$154,A109)&gt;1,"name used twice, only the first counts",IF(OR(IF(D109="",FALSE(),IF(ISNUMBER(D109),OR(D109&lt;=0,D109&gt;1),TRUE())),IF(E109="",FALSE(),IF(ISNUMBER(E109),OR(E109&lt;=0,E109&gt;1),TRUE()))),"enter a yield between 1% and 100%",IF(NOT(ISNUMBER(C109)),"purchase price missing",""))))</f>
        <v/>
      </c>
      <c r="I109" s="5"/>
    </row>
    <row r="110" spans="1:9" x14ac:dyDescent="0.25">
      <c r="A110" s="5"/>
      <c r="B110" s="5"/>
      <c r="C110" s="6"/>
      <c r="D110" s="7"/>
      <c r="E110" s="7"/>
      <c r="F110" s="8" t="str">
        <f>IF(A110="","",IF(D110="",1,IF(ISNUMBER(D110),D110,0))*IF(E110="",1,IF(ISNUMBER(E110),E110,0)))</f>
        <v/>
      </c>
      <c r="G110" s="9" t="str">
        <f>IF(OR(A110="",NOT(ISNUMBER(C110))),"",IF(OR(IF(D110="",FALSE(),IF(ISNUMBER(D110),OR(D110&lt;=0,D110&gt;1),TRUE())),IF(E110="",FALSE(),IF(ISNUMBER(E110),OR(E110&lt;=0,E110&gt;1),TRUE()))),"",ROUND(C110/F110,2)))</f>
        <v/>
      </c>
      <c r="H110" s="10" t="str">
        <f>IF(A110="","",IF(COUNTIF($A$5:$A$154,A110)&gt;1,"name used twice, only the first counts",IF(OR(IF(D110="",FALSE(),IF(ISNUMBER(D110),OR(D110&lt;=0,D110&gt;1),TRUE())),IF(E110="",FALSE(),IF(ISNUMBER(E110),OR(E110&lt;=0,E110&gt;1),TRUE()))),"enter a yield between 1% and 100%",IF(NOT(ISNUMBER(C110)),"purchase price missing",""))))</f>
        <v/>
      </c>
      <c r="I110" s="5"/>
    </row>
    <row r="111" spans="1:9" x14ac:dyDescent="0.25">
      <c r="A111" s="5"/>
      <c r="B111" s="5"/>
      <c r="C111" s="6"/>
      <c r="D111" s="7"/>
      <c r="E111" s="7"/>
      <c r="F111" s="8" t="str">
        <f>IF(A111="","",IF(D111="",1,IF(ISNUMBER(D111),D111,0))*IF(E111="",1,IF(ISNUMBER(E111),E111,0)))</f>
        <v/>
      </c>
      <c r="G111" s="9" t="str">
        <f>IF(OR(A111="",NOT(ISNUMBER(C111))),"",IF(OR(IF(D111="",FALSE(),IF(ISNUMBER(D111),OR(D111&lt;=0,D111&gt;1),TRUE())),IF(E111="",FALSE(),IF(ISNUMBER(E111),OR(E111&lt;=0,E111&gt;1),TRUE()))),"",ROUND(C111/F111,2)))</f>
        <v/>
      </c>
      <c r="H111" s="10" t="str">
        <f>IF(A111="","",IF(COUNTIF($A$5:$A$154,A111)&gt;1,"name used twice, only the first counts",IF(OR(IF(D111="",FALSE(),IF(ISNUMBER(D111),OR(D111&lt;=0,D111&gt;1),TRUE())),IF(E111="",FALSE(),IF(ISNUMBER(E111),OR(E111&lt;=0,E111&gt;1),TRUE()))),"enter a yield between 1% and 100%",IF(NOT(ISNUMBER(C111)),"purchase price missing",""))))</f>
        <v/>
      </c>
      <c r="I111" s="5"/>
    </row>
    <row r="112" spans="1:9" x14ac:dyDescent="0.25">
      <c r="A112" s="5"/>
      <c r="B112" s="5"/>
      <c r="C112" s="6"/>
      <c r="D112" s="7"/>
      <c r="E112" s="7"/>
      <c r="F112" s="8" t="str">
        <f>IF(A112="","",IF(D112="",1,IF(ISNUMBER(D112),D112,0))*IF(E112="",1,IF(ISNUMBER(E112),E112,0)))</f>
        <v/>
      </c>
      <c r="G112" s="9" t="str">
        <f>IF(OR(A112="",NOT(ISNUMBER(C112))),"",IF(OR(IF(D112="",FALSE(),IF(ISNUMBER(D112),OR(D112&lt;=0,D112&gt;1),TRUE())),IF(E112="",FALSE(),IF(ISNUMBER(E112),OR(E112&lt;=0,E112&gt;1),TRUE()))),"",ROUND(C112/F112,2)))</f>
        <v/>
      </c>
      <c r="H112" s="10" t="str">
        <f>IF(A112="","",IF(COUNTIF($A$5:$A$154,A112)&gt;1,"name used twice, only the first counts",IF(OR(IF(D112="",FALSE(),IF(ISNUMBER(D112),OR(D112&lt;=0,D112&gt;1),TRUE())),IF(E112="",FALSE(),IF(ISNUMBER(E112),OR(E112&lt;=0,E112&gt;1),TRUE()))),"enter a yield between 1% and 100%",IF(NOT(ISNUMBER(C112)),"purchase price missing",""))))</f>
        <v/>
      </c>
      <c r="I112" s="5"/>
    </row>
    <row r="113" spans="1:9" x14ac:dyDescent="0.25">
      <c r="A113" s="5"/>
      <c r="B113" s="5"/>
      <c r="C113" s="6"/>
      <c r="D113" s="7"/>
      <c r="E113" s="7"/>
      <c r="F113" s="8" t="str">
        <f>IF(A113="","",IF(D113="",1,IF(ISNUMBER(D113),D113,0))*IF(E113="",1,IF(ISNUMBER(E113),E113,0)))</f>
        <v/>
      </c>
      <c r="G113" s="9" t="str">
        <f>IF(OR(A113="",NOT(ISNUMBER(C113))),"",IF(OR(IF(D113="",FALSE(),IF(ISNUMBER(D113),OR(D113&lt;=0,D113&gt;1),TRUE())),IF(E113="",FALSE(),IF(ISNUMBER(E113),OR(E113&lt;=0,E113&gt;1),TRUE()))),"",ROUND(C113/F113,2)))</f>
        <v/>
      </c>
      <c r="H113" s="10" t="str">
        <f>IF(A113="","",IF(COUNTIF($A$5:$A$154,A113)&gt;1,"name used twice, only the first counts",IF(OR(IF(D113="",FALSE(),IF(ISNUMBER(D113),OR(D113&lt;=0,D113&gt;1),TRUE())),IF(E113="",FALSE(),IF(ISNUMBER(E113),OR(E113&lt;=0,E113&gt;1),TRUE()))),"enter a yield between 1% and 100%",IF(NOT(ISNUMBER(C113)),"purchase price missing",""))))</f>
        <v/>
      </c>
      <c r="I113" s="5"/>
    </row>
    <row r="114" spans="1:9" x14ac:dyDescent="0.25">
      <c r="A114" s="5"/>
      <c r="B114" s="5"/>
      <c r="C114" s="6"/>
      <c r="D114" s="7"/>
      <c r="E114" s="7"/>
      <c r="F114" s="8" t="str">
        <f>IF(A114="","",IF(D114="",1,IF(ISNUMBER(D114),D114,0))*IF(E114="",1,IF(ISNUMBER(E114),E114,0)))</f>
        <v/>
      </c>
      <c r="G114" s="9" t="str">
        <f>IF(OR(A114="",NOT(ISNUMBER(C114))),"",IF(OR(IF(D114="",FALSE(),IF(ISNUMBER(D114),OR(D114&lt;=0,D114&gt;1),TRUE())),IF(E114="",FALSE(),IF(ISNUMBER(E114),OR(E114&lt;=0,E114&gt;1),TRUE()))),"",ROUND(C114/F114,2)))</f>
        <v/>
      </c>
      <c r="H114" s="10" t="str">
        <f>IF(A114="","",IF(COUNTIF($A$5:$A$154,A114)&gt;1,"name used twice, only the first counts",IF(OR(IF(D114="",FALSE(),IF(ISNUMBER(D114),OR(D114&lt;=0,D114&gt;1),TRUE())),IF(E114="",FALSE(),IF(ISNUMBER(E114),OR(E114&lt;=0,E114&gt;1),TRUE()))),"enter a yield between 1% and 100%",IF(NOT(ISNUMBER(C114)),"purchase price missing",""))))</f>
        <v/>
      </c>
      <c r="I114" s="5"/>
    </row>
    <row r="115" spans="1:9" x14ac:dyDescent="0.25">
      <c r="A115" s="5"/>
      <c r="B115" s="5"/>
      <c r="C115" s="6"/>
      <c r="D115" s="7"/>
      <c r="E115" s="7"/>
      <c r="F115" s="8" t="str">
        <f>IF(A115="","",IF(D115="",1,IF(ISNUMBER(D115),D115,0))*IF(E115="",1,IF(ISNUMBER(E115),E115,0)))</f>
        <v/>
      </c>
      <c r="G115" s="9" t="str">
        <f>IF(OR(A115="",NOT(ISNUMBER(C115))),"",IF(OR(IF(D115="",FALSE(),IF(ISNUMBER(D115),OR(D115&lt;=0,D115&gt;1),TRUE())),IF(E115="",FALSE(),IF(ISNUMBER(E115),OR(E115&lt;=0,E115&gt;1),TRUE()))),"",ROUND(C115/F115,2)))</f>
        <v/>
      </c>
      <c r="H115" s="10" t="str">
        <f>IF(A115="","",IF(COUNTIF($A$5:$A$154,A115)&gt;1,"name used twice, only the first counts",IF(OR(IF(D115="",FALSE(),IF(ISNUMBER(D115),OR(D115&lt;=0,D115&gt;1),TRUE())),IF(E115="",FALSE(),IF(ISNUMBER(E115),OR(E115&lt;=0,E115&gt;1),TRUE()))),"enter a yield between 1% and 100%",IF(NOT(ISNUMBER(C115)),"purchase price missing",""))))</f>
        <v/>
      </c>
      <c r="I115" s="5"/>
    </row>
    <row r="116" spans="1:9" x14ac:dyDescent="0.25">
      <c r="A116" s="5"/>
      <c r="B116" s="5"/>
      <c r="C116" s="6"/>
      <c r="D116" s="7"/>
      <c r="E116" s="7"/>
      <c r="F116" s="8" t="str">
        <f>IF(A116="","",IF(D116="",1,IF(ISNUMBER(D116),D116,0))*IF(E116="",1,IF(ISNUMBER(E116),E116,0)))</f>
        <v/>
      </c>
      <c r="G116" s="9" t="str">
        <f>IF(OR(A116="",NOT(ISNUMBER(C116))),"",IF(OR(IF(D116="",FALSE(),IF(ISNUMBER(D116),OR(D116&lt;=0,D116&gt;1),TRUE())),IF(E116="",FALSE(),IF(ISNUMBER(E116),OR(E116&lt;=0,E116&gt;1),TRUE()))),"",ROUND(C116/F116,2)))</f>
        <v/>
      </c>
      <c r="H116" s="10" t="str">
        <f>IF(A116="","",IF(COUNTIF($A$5:$A$154,A116)&gt;1,"name used twice, only the first counts",IF(OR(IF(D116="",FALSE(),IF(ISNUMBER(D116),OR(D116&lt;=0,D116&gt;1),TRUE())),IF(E116="",FALSE(),IF(ISNUMBER(E116),OR(E116&lt;=0,E116&gt;1),TRUE()))),"enter a yield between 1% and 100%",IF(NOT(ISNUMBER(C116)),"purchase price missing",""))))</f>
        <v/>
      </c>
      <c r="I116" s="5"/>
    </row>
    <row r="117" spans="1:9" x14ac:dyDescent="0.25">
      <c r="A117" s="5"/>
      <c r="B117" s="5"/>
      <c r="C117" s="6"/>
      <c r="D117" s="7"/>
      <c r="E117" s="7"/>
      <c r="F117" s="8" t="str">
        <f>IF(A117="","",IF(D117="",1,IF(ISNUMBER(D117),D117,0))*IF(E117="",1,IF(ISNUMBER(E117),E117,0)))</f>
        <v/>
      </c>
      <c r="G117" s="9" t="str">
        <f>IF(OR(A117="",NOT(ISNUMBER(C117))),"",IF(OR(IF(D117="",FALSE(),IF(ISNUMBER(D117),OR(D117&lt;=0,D117&gt;1),TRUE())),IF(E117="",FALSE(),IF(ISNUMBER(E117),OR(E117&lt;=0,E117&gt;1),TRUE()))),"",ROUND(C117/F117,2)))</f>
        <v/>
      </c>
      <c r="H117" s="10" t="str">
        <f>IF(A117="","",IF(COUNTIF($A$5:$A$154,A117)&gt;1,"name used twice, only the first counts",IF(OR(IF(D117="",FALSE(),IF(ISNUMBER(D117),OR(D117&lt;=0,D117&gt;1),TRUE())),IF(E117="",FALSE(),IF(ISNUMBER(E117),OR(E117&lt;=0,E117&gt;1),TRUE()))),"enter a yield between 1% and 100%",IF(NOT(ISNUMBER(C117)),"purchase price missing",""))))</f>
        <v/>
      </c>
      <c r="I117" s="5"/>
    </row>
    <row r="118" spans="1:9" x14ac:dyDescent="0.25">
      <c r="A118" s="5"/>
      <c r="B118" s="5"/>
      <c r="C118" s="6"/>
      <c r="D118" s="7"/>
      <c r="E118" s="7"/>
      <c r="F118" s="8" t="str">
        <f>IF(A118="","",IF(D118="",1,IF(ISNUMBER(D118),D118,0))*IF(E118="",1,IF(ISNUMBER(E118),E118,0)))</f>
        <v/>
      </c>
      <c r="G118" s="9" t="str">
        <f>IF(OR(A118="",NOT(ISNUMBER(C118))),"",IF(OR(IF(D118="",FALSE(),IF(ISNUMBER(D118),OR(D118&lt;=0,D118&gt;1),TRUE())),IF(E118="",FALSE(),IF(ISNUMBER(E118),OR(E118&lt;=0,E118&gt;1),TRUE()))),"",ROUND(C118/F118,2)))</f>
        <v/>
      </c>
      <c r="H118" s="10" t="str">
        <f>IF(A118="","",IF(COUNTIF($A$5:$A$154,A118)&gt;1,"name used twice, only the first counts",IF(OR(IF(D118="",FALSE(),IF(ISNUMBER(D118),OR(D118&lt;=0,D118&gt;1),TRUE())),IF(E118="",FALSE(),IF(ISNUMBER(E118),OR(E118&lt;=0,E118&gt;1),TRUE()))),"enter a yield between 1% and 100%",IF(NOT(ISNUMBER(C118)),"purchase price missing",""))))</f>
        <v/>
      </c>
      <c r="I118" s="5"/>
    </row>
    <row r="119" spans="1:9" x14ac:dyDescent="0.25">
      <c r="A119" s="5"/>
      <c r="B119" s="5"/>
      <c r="C119" s="6"/>
      <c r="D119" s="7"/>
      <c r="E119" s="7"/>
      <c r="F119" s="8" t="str">
        <f>IF(A119="","",IF(D119="",1,IF(ISNUMBER(D119),D119,0))*IF(E119="",1,IF(ISNUMBER(E119),E119,0)))</f>
        <v/>
      </c>
      <c r="G119" s="9" t="str">
        <f>IF(OR(A119="",NOT(ISNUMBER(C119))),"",IF(OR(IF(D119="",FALSE(),IF(ISNUMBER(D119),OR(D119&lt;=0,D119&gt;1),TRUE())),IF(E119="",FALSE(),IF(ISNUMBER(E119),OR(E119&lt;=0,E119&gt;1),TRUE()))),"",ROUND(C119/F119,2)))</f>
        <v/>
      </c>
      <c r="H119" s="10" t="str">
        <f>IF(A119="","",IF(COUNTIF($A$5:$A$154,A119)&gt;1,"name used twice, only the first counts",IF(OR(IF(D119="",FALSE(),IF(ISNUMBER(D119),OR(D119&lt;=0,D119&gt;1),TRUE())),IF(E119="",FALSE(),IF(ISNUMBER(E119),OR(E119&lt;=0,E119&gt;1),TRUE()))),"enter a yield between 1% and 100%",IF(NOT(ISNUMBER(C119)),"purchase price missing",""))))</f>
        <v/>
      </c>
      <c r="I119" s="5"/>
    </row>
    <row r="120" spans="1:9" x14ac:dyDescent="0.25">
      <c r="A120" s="5"/>
      <c r="B120" s="5"/>
      <c r="C120" s="6"/>
      <c r="D120" s="7"/>
      <c r="E120" s="7"/>
      <c r="F120" s="8" t="str">
        <f>IF(A120="","",IF(D120="",1,IF(ISNUMBER(D120),D120,0))*IF(E120="",1,IF(ISNUMBER(E120),E120,0)))</f>
        <v/>
      </c>
      <c r="G120" s="9" t="str">
        <f>IF(OR(A120="",NOT(ISNUMBER(C120))),"",IF(OR(IF(D120="",FALSE(),IF(ISNUMBER(D120),OR(D120&lt;=0,D120&gt;1),TRUE())),IF(E120="",FALSE(),IF(ISNUMBER(E120),OR(E120&lt;=0,E120&gt;1),TRUE()))),"",ROUND(C120/F120,2)))</f>
        <v/>
      </c>
      <c r="H120" s="10" t="str">
        <f>IF(A120="","",IF(COUNTIF($A$5:$A$154,A120)&gt;1,"name used twice, only the first counts",IF(OR(IF(D120="",FALSE(),IF(ISNUMBER(D120),OR(D120&lt;=0,D120&gt;1),TRUE())),IF(E120="",FALSE(),IF(ISNUMBER(E120),OR(E120&lt;=0,E120&gt;1),TRUE()))),"enter a yield between 1% and 100%",IF(NOT(ISNUMBER(C120)),"purchase price missing",""))))</f>
        <v/>
      </c>
      <c r="I120" s="5"/>
    </row>
    <row r="121" spans="1:9" x14ac:dyDescent="0.25">
      <c r="A121" s="5"/>
      <c r="B121" s="5"/>
      <c r="C121" s="6"/>
      <c r="D121" s="7"/>
      <c r="E121" s="7"/>
      <c r="F121" s="8" t="str">
        <f>IF(A121="","",IF(D121="",1,IF(ISNUMBER(D121),D121,0))*IF(E121="",1,IF(ISNUMBER(E121),E121,0)))</f>
        <v/>
      </c>
      <c r="G121" s="9" t="str">
        <f>IF(OR(A121="",NOT(ISNUMBER(C121))),"",IF(OR(IF(D121="",FALSE(),IF(ISNUMBER(D121),OR(D121&lt;=0,D121&gt;1),TRUE())),IF(E121="",FALSE(),IF(ISNUMBER(E121),OR(E121&lt;=0,E121&gt;1),TRUE()))),"",ROUND(C121/F121,2)))</f>
        <v/>
      </c>
      <c r="H121" s="10" t="str">
        <f>IF(A121="","",IF(COUNTIF($A$5:$A$154,A121)&gt;1,"name used twice, only the first counts",IF(OR(IF(D121="",FALSE(),IF(ISNUMBER(D121),OR(D121&lt;=0,D121&gt;1),TRUE())),IF(E121="",FALSE(),IF(ISNUMBER(E121),OR(E121&lt;=0,E121&gt;1),TRUE()))),"enter a yield between 1% and 100%",IF(NOT(ISNUMBER(C121)),"purchase price missing",""))))</f>
        <v/>
      </c>
      <c r="I121" s="5"/>
    </row>
    <row r="122" spans="1:9" x14ac:dyDescent="0.25">
      <c r="A122" s="5"/>
      <c r="B122" s="5"/>
      <c r="C122" s="6"/>
      <c r="D122" s="7"/>
      <c r="E122" s="7"/>
      <c r="F122" s="8" t="str">
        <f>IF(A122="","",IF(D122="",1,IF(ISNUMBER(D122),D122,0))*IF(E122="",1,IF(ISNUMBER(E122),E122,0)))</f>
        <v/>
      </c>
      <c r="G122" s="9" t="str">
        <f>IF(OR(A122="",NOT(ISNUMBER(C122))),"",IF(OR(IF(D122="",FALSE(),IF(ISNUMBER(D122),OR(D122&lt;=0,D122&gt;1),TRUE())),IF(E122="",FALSE(),IF(ISNUMBER(E122),OR(E122&lt;=0,E122&gt;1),TRUE()))),"",ROUND(C122/F122,2)))</f>
        <v/>
      </c>
      <c r="H122" s="10" t="str">
        <f>IF(A122="","",IF(COUNTIF($A$5:$A$154,A122)&gt;1,"name used twice, only the first counts",IF(OR(IF(D122="",FALSE(),IF(ISNUMBER(D122),OR(D122&lt;=0,D122&gt;1),TRUE())),IF(E122="",FALSE(),IF(ISNUMBER(E122),OR(E122&lt;=0,E122&gt;1),TRUE()))),"enter a yield between 1% and 100%",IF(NOT(ISNUMBER(C122)),"purchase price missing",""))))</f>
        <v/>
      </c>
      <c r="I122" s="5"/>
    </row>
    <row r="123" spans="1:9" x14ac:dyDescent="0.25">
      <c r="A123" s="5"/>
      <c r="B123" s="5"/>
      <c r="C123" s="6"/>
      <c r="D123" s="7"/>
      <c r="E123" s="7"/>
      <c r="F123" s="8" t="str">
        <f>IF(A123="","",IF(D123="",1,IF(ISNUMBER(D123),D123,0))*IF(E123="",1,IF(ISNUMBER(E123),E123,0)))</f>
        <v/>
      </c>
      <c r="G123" s="9" t="str">
        <f>IF(OR(A123="",NOT(ISNUMBER(C123))),"",IF(OR(IF(D123="",FALSE(),IF(ISNUMBER(D123),OR(D123&lt;=0,D123&gt;1),TRUE())),IF(E123="",FALSE(),IF(ISNUMBER(E123),OR(E123&lt;=0,E123&gt;1),TRUE()))),"",ROUND(C123/F123,2)))</f>
        <v/>
      </c>
      <c r="H123" s="10" t="str">
        <f>IF(A123="","",IF(COUNTIF($A$5:$A$154,A123)&gt;1,"name used twice, only the first counts",IF(OR(IF(D123="",FALSE(),IF(ISNUMBER(D123),OR(D123&lt;=0,D123&gt;1),TRUE())),IF(E123="",FALSE(),IF(ISNUMBER(E123),OR(E123&lt;=0,E123&gt;1),TRUE()))),"enter a yield between 1% and 100%",IF(NOT(ISNUMBER(C123)),"purchase price missing",""))))</f>
        <v/>
      </c>
      <c r="I123" s="5"/>
    </row>
    <row r="124" spans="1:9" x14ac:dyDescent="0.25">
      <c r="A124" s="5"/>
      <c r="B124" s="5"/>
      <c r="C124" s="6"/>
      <c r="D124" s="7"/>
      <c r="E124" s="7"/>
      <c r="F124" s="8" t="str">
        <f>IF(A124="","",IF(D124="",1,IF(ISNUMBER(D124),D124,0))*IF(E124="",1,IF(ISNUMBER(E124),E124,0)))</f>
        <v/>
      </c>
      <c r="G124" s="9" t="str">
        <f>IF(OR(A124="",NOT(ISNUMBER(C124))),"",IF(OR(IF(D124="",FALSE(),IF(ISNUMBER(D124),OR(D124&lt;=0,D124&gt;1),TRUE())),IF(E124="",FALSE(),IF(ISNUMBER(E124),OR(E124&lt;=0,E124&gt;1),TRUE()))),"",ROUND(C124/F124,2)))</f>
        <v/>
      </c>
      <c r="H124" s="10" t="str">
        <f>IF(A124="","",IF(COUNTIF($A$5:$A$154,A124)&gt;1,"name used twice, only the first counts",IF(OR(IF(D124="",FALSE(),IF(ISNUMBER(D124),OR(D124&lt;=0,D124&gt;1),TRUE())),IF(E124="",FALSE(),IF(ISNUMBER(E124),OR(E124&lt;=0,E124&gt;1),TRUE()))),"enter a yield between 1% and 100%",IF(NOT(ISNUMBER(C124)),"purchase price missing",""))))</f>
        <v/>
      </c>
      <c r="I124" s="5"/>
    </row>
    <row r="125" spans="1:9" x14ac:dyDescent="0.25">
      <c r="A125" s="5"/>
      <c r="B125" s="5"/>
      <c r="C125" s="6"/>
      <c r="D125" s="7"/>
      <c r="E125" s="7"/>
      <c r="F125" s="8" t="str">
        <f>IF(A125="","",IF(D125="",1,IF(ISNUMBER(D125),D125,0))*IF(E125="",1,IF(ISNUMBER(E125),E125,0)))</f>
        <v/>
      </c>
      <c r="G125" s="9" t="str">
        <f>IF(OR(A125="",NOT(ISNUMBER(C125))),"",IF(OR(IF(D125="",FALSE(),IF(ISNUMBER(D125),OR(D125&lt;=0,D125&gt;1),TRUE())),IF(E125="",FALSE(),IF(ISNUMBER(E125),OR(E125&lt;=0,E125&gt;1),TRUE()))),"",ROUND(C125/F125,2)))</f>
        <v/>
      </c>
      <c r="H125" s="10" t="str">
        <f>IF(A125="","",IF(COUNTIF($A$5:$A$154,A125)&gt;1,"name used twice, only the first counts",IF(OR(IF(D125="",FALSE(),IF(ISNUMBER(D125),OR(D125&lt;=0,D125&gt;1),TRUE())),IF(E125="",FALSE(),IF(ISNUMBER(E125),OR(E125&lt;=0,E125&gt;1),TRUE()))),"enter a yield between 1% and 100%",IF(NOT(ISNUMBER(C125)),"purchase price missing",""))))</f>
        <v/>
      </c>
      <c r="I125" s="5"/>
    </row>
    <row r="126" spans="1:9" x14ac:dyDescent="0.25">
      <c r="A126" s="5"/>
      <c r="B126" s="5"/>
      <c r="C126" s="6"/>
      <c r="D126" s="7"/>
      <c r="E126" s="7"/>
      <c r="F126" s="8" t="str">
        <f>IF(A126="","",IF(D126="",1,IF(ISNUMBER(D126),D126,0))*IF(E126="",1,IF(ISNUMBER(E126),E126,0)))</f>
        <v/>
      </c>
      <c r="G126" s="9" t="str">
        <f>IF(OR(A126="",NOT(ISNUMBER(C126))),"",IF(OR(IF(D126="",FALSE(),IF(ISNUMBER(D126),OR(D126&lt;=0,D126&gt;1),TRUE())),IF(E126="",FALSE(),IF(ISNUMBER(E126),OR(E126&lt;=0,E126&gt;1),TRUE()))),"",ROUND(C126/F126,2)))</f>
        <v/>
      </c>
      <c r="H126" s="10" t="str">
        <f>IF(A126="","",IF(COUNTIF($A$5:$A$154,A126)&gt;1,"name used twice, only the first counts",IF(OR(IF(D126="",FALSE(),IF(ISNUMBER(D126),OR(D126&lt;=0,D126&gt;1),TRUE())),IF(E126="",FALSE(),IF(ISNUMBER(E126),OR(E126&lt;=0,E126&gt;1),TRUE()))),"enter a yield between 1% and 100%",IF(NOT(ISNUMBER(C126)),"purchase price missing",""))))</f>
        <v/>
      </c>
      <c r="I126" s="5"/>
    </row>
    <row r="127" spans="1:9" x14ac:dyDescent="0.25">
      <c r="A127" s="5"/>
      <c r="B127" s="5"/>
      <c r="C127" s="6"/>
      <c r="D127" s="7"/>
      <c r="E127" s="7"/>
      <c r="F127" s="8" t="str">
        <f>IF(A127="","",IF(D127="",1,IF(ISNUMBER(D127),D127,0))*IF(E127="",1,IF(ISNUMBER(E127),E127,0)))</f>
        <v/>
      </c>
      <c r="G127" s="9" t="str">
        <f>IF(OR(A127="",NOT(ISNUMBER(C127))),"",IF(OR(IF(D127="",FALSE(),IF(ISNUMBER(D127),OR(D127&lt;=0,D127&gt;1),TRUE())),IF(E127="",FALSE(),IF(ISNUMBER(E127),OR(E127&lt;=0,E127&gt;1),TRUE()))),"",ROUND(C127/F127,2)))</f>
        <v/>
      </c>
      <c r="H127" s="10" t="str">
        <f>IF(A127="","",IF(COUNTIF($A$5:$A$154,A127)&gt;1,"name used twice, only the first counts",IF(OR(IF(D127="",FALSE(),IF(ISNUMBER(D127),OR(D127&lt;=0,D127&gt;1),TRUE())),IF(E127="",FALSE(),IF(ISNUMBER(E127),OR(E127&lt;=0,E127&gt;1),TRUE()))),"enter a yield between 1% and 100%",IF(NOT(ISNUMBER(C127)),"purchase price missing",""))))</f>
        <v/>
      </c>
      <c r="I127" s="5"/>
    </row>
    <row r="128" spans="1:9" x14ac:dyDescent="0.25">
      <c r="A128" s="5"/>
      <c r="B128" s="5"/>
      <c r="C128" s="6"/>
      <c r="D128" s="7"/>
      <c r="E128" s="7"/>
      <c r="F128" s="8" t="str">
        <f>IF(A128="","",IF(D128="",1,IF(ISNUMBER(D128),D128,0))*IF(E128="",1,IF(ISNUMBER(E128),E128,0)))</f>
        <v/>
      </c>
      <c r="G128" s="9" t="str">
        <f>IF(OR(A128="",NOT(ISNUMBER(C128))),"",IF(OR(IF(D128="",FALSE(),IF(ISNUMBER(D128),OR(D128&lt;=0,D128&gt;1),TRUE())),IF(E128="",FALSE(),IF(ISNUMBER(E128),OR(E128&lt;=0,E128&gt;1),TRUE()))),"",ROUND(C128/F128,2)))</f>
        <v/>
      </c>
      <c r="H128" s="10" t="str">
        <f>IF(A128="","",IF(COUNTIF($A$5:$A$154,A128)&gt;1,"name used twice, only the first counts",IF(OR(IF(D128="",FALSE(),IF(ISNUMBER(D128),OR(D128&lt;=0,D128&gt;1),TRUE())),IF(E128="",FALSE(),IF(ISNUMBER(E128),OR(E128&lt;=0,E128&gt;1),TRUE()))),"enter a yield between 1% and 100%",IF(NOT(ISNUMBER(C128)),"purchase price missing",""))))</f>
        <v/>
      </c>
      <c r="I128" s="5"/>
    </row>
    <row r="129" spans="1:9" x14ac:dyDescent="0.25">
      <c r="A129" s="5"/>
      <c r="B129" s="5"/>
      <c r="C129" s="6"/>
      <c r="D129" s="7"/>
      <c r="E129" s="7"/>
      <c r="F129" s="8" t="str">
        <f>IF(A129="","",IF(D129="",1,IF(ISNUMBER(D129),D129,0))*IF(E129="",1,IF(ISNUMBER(E129),E129,0)))</f>
        <v/>
      </c>
      <c r="G129" s="9" t="str">
        <f>IF(OR(A129="",NOT(ISNUMBER(C129))),"",IF(OR(IF(D129="",FALSE(),IF(ISNUMBER(D129),OR(D129&lt;=0,D129&gt;1),TRUE())),IF(E129="",FALSE(),IF(ISNUMBER(E129),OR(E129&lt;=0,E129&gt;1),TRUE()))),"",ROUND(C129/F129,2)))</f>
        <v/>
      </c>
      <c r="H129" s="10" t="str">
        <f>IF(A129="","",IF(COUNTIF($A$5:$A$154,A129)&gt;1,"name used twice, only the first counts",IF(OR(IF(D129="",FALSE(),IF(ISNUMBER(D129),OR(D129&lt;=0,D129&gt;1),TRUE())),IF(E129="",FALSE(),IF(ISNUMBER(E129),OR(E129&lt;=0,E129&gt;1),TRUE()))),"enter a yield between 1% and 100%",IF(NOT(ISNUMBER(C129)),"purchase price missing",""))))</f>
        <v/>
      </c>
      <c r="I129" s="5"/>
    </row>
    <row r="130" spans="1:9" x14ac:dyDescent="0.25">
      <c r="A130" s="5"/>
      <c r="B130" s="5"/>
      <c r="C130" s="6"/>
      <c r="D130" s="7"/>
      <c r="E130" s="7"/>
      <c r="F130" s="8" t="str">
        <f>IF(A130="","",IF(D130="",1,IF(ISNUMBER(D130),D130,0))*IF(E130="",1,IF(ISNUMBER(E130),E130,0)))</f>
        <v/>
      </c>
      <c r="G130" s="9" t="str">
        <f>IF(OR(A130="",NOT(ISNUMBER(C130))),"",IF(OR(IF(D130="",FALSE(),IF(ISNUMBER(D130),OR(D130&lt;=0,D130&gt;1),TRUE())),IF(E130="",FALSE(),IF(ISNUMBER(E130),OR(E130&lt;=0,E130&gt;1),TRUE()))),"",ROUND(C130/F130,2)))</f>
        <v/>
      </c>
      <c r="H130" s="10" t="str">
        <f>IF(A130="","",IF(COUNTIF($A$5:$A$154,A130)&gt;1,"name used twice, only the first counts",IF(OR(IF(D130="",FALSE(),IF(ISNUMBER(D130),OR(D130&lt;=0,D130&gt;1),TRUE())),IF(E130="",FALSE(),IF(ISNUMBER(E130),OR(E130&lt;=0,E130&gt;1),TRUE()))),"enter a yield between 1% and 100%",IF(NOT(ISNUMBER(C130)),"purchase price missing",""))))</f>
        <v/>
      </c>
      <c r="I130" s="5"/>
    </row>
    <row r="131" spans="1:9" x14ac:dyDescent="0.25">
      <c r="A131" s="5"/>
      <c r="B131" s="5"/>
      <c r="C131" s="6"/>
      <c r="D131" s="7"/>
      <c r="E131" s="7"/>
      <c r="F131" s="8" t="str">
        <f>IF(A131="","",IF(D131="",1,IF(ISNUMBER(D131),D131,0))*IF(E131="",1,IF(ISNUMBER(E131),E131,0)))</f>
        <v/>
      </c>
      <c r="G131" s="9" t="str">
        <f>IF(OR(A131="",NOT(ISNUMBER(C131))),"",IF(OR(IF(D131="",FALSE(),IF(ISNUMBER(D131),OR(D131&lt;=0,D131&gt;1),TRUE())),IF(E131="",FALSE(),IF(ISNUMBER(E131),OR(E131&lt;=0,E131&gt;1),TRUE()))),"",ROUND(C131/F131,2)))</f>
        <v/>
      </c>
      <c r="H131" s="10" t="str">
        <f>IF(A131="","",IF(COUNTIF($A$5:$A$154,A131)&gt;1,"name used twice, only the first counts",IF(OR(IF(D131="",FALSE(),IF(ISNUMBER(D131),OR(D131&lt;=0,D131&gt;1),TRUE())),IF(E131="",FALSE(),IF(ISNUMBER(E131),OR(E131&lt;=0,E131&gt;1),TRUE()))),"enter a yield between 1% and 100%",IF(NOT(ISNUMBER(C131)),"purchase price missing",""))))</f>
        <v/>
      </c>
      <c r="I131" s="5"/>
    </row>
    <row r="132" spans="1:9" x14ac:dyDescent="0.25">
      <c r="A132" s="5"/>
      <c r="B132" s="5"/>
      <c r="C132" s="6"/>
      <c r="D132" s="7"/>
      <c r="E132" s="7"/>
      <c r="F132" s="8" t="str">
        <f>IF(A132="","",IF(D132="",1,IF(ISNUMBER(D132),D132,0))*IF(E132="",1,IF(ISNUMBER(E132),E132,0)))</f>
        <v/>
      </c>
      <c r="G132" s="9" t="str">
        <f>IF(OR(A132="",NOT(ISNUMBER(C132))),"",IF(OR(IF(D132="",FALSE(),IF(ISNUMBER(D132),OR(D132&lt;=0,D132&gt;1),TRUE())),IF(E132="",FALSE(),IF(ISNUMBER(E132),OR(E132&lt;=0,E132&gt;1),TRUE()))),"",ROUND(C132/F132,2)))</f>
        <v/>
      </c>
      <c r="H132" s="10" t="str">
        <f>IF(A132="","",IF(COUNTIF($A$5:$A$154,A132)&gt;1,"name used twice, only the first counts",IF(OR(IF(D132="",FALSE(),IF(ISNUMBER(D132),OR(D132&lt;=0,D132&gt;1),TRUE())),IF(E132="",FALSE(),IF(ISNUMBER(E132),OR(E132&lt;=0,E132&gt;1),TRUE()))),"enter a yield between 1% and 100%",IF(NOT(ISNUMBER(C132)),"purchase price missing",""))))</f>
        <v/>
      </c>
      <c r="I132" s="5"/>
    </row>
    <row r="133" spans="1:9" x14ac:dyDescent="0.25">
      <c r="A133" s="5"/>
      <c r="B133" s="5"/>
      <c r="C133" s="6"/>
      <c r="D133" s="7"/>
      <c r="E133" s="7"/>
      <c r="F133" s="8" t="str">
        <f>IF(A133="","",IF(D133="",1,IF(ISNUMBER(D133),D133,0))*IF(E133="",1,IF(ISNUMBER(E133),E133,0)))</f>
        <v/>
      </c>
      <c r="G133" s="9" t="str">
        <f>IF(OR(A133="",NOT(ISNUMBER(C133))),"",IF(OR(IF(D133="",FALSE(),IF(ISNUMBER(D133),OR(D133&lt;=0,D133&gt;1),TRUE())),IF(E133="",FALSE(),IF(ISNUMBER(E133),OR(E133&lt;=0,E133&gt;1),TRUE()))),"",ROUND(C133/F133,2)))</f>
        <v/>
      </c>
      <c r="H133" s="10" t="str">
        <f>IF(A133="","",IF(COUNTIF($A$5:$A$154,A133)&gt;1,"name used twice, only the first counts",IF(OR(IF(D133="",FALSE(),IF(ISNUMBER(D133),OR(D133&lt;=0,D133&gt;1),TRUE())),IF(E133="",FALSE(),IF(ISNUMBER(E133),OR(E133&lt;=0,E133&gt;1),TRUE()))),"enter a yield between 1% and 100%",IF(NOT(ISNUMBER(C133)),"purchase price missing",""))))</f>
        <v/>
      </c>
      <c r="I133" s="5"/>
    </row>
    <row r="134" spans="1:9" x14ac:dyDescent="0.25">
      <c r="A134" s="5"/>
      <c r="B134" s="5"/>
      <c r="C134" s="6"/>
      <c r="D134" s="7"/>
      <c r="E134" s="7"/>
      <c r="F134" s="8" t="str">
        <f>IF(A134="","",IF(D134="",1,IF(ISNUMBER(D134),D134,0))*IF(E134="",1,IF(ISNUMBER(E134),E134,0)))</f>
        <v/>
      </c>
      <c r="G134" s="9" t="str">
        <f>IF(OR(A134="",NOT(ISNUMBER(C134))),"",IF(OR(IF(D134="",FALSE(),IF(ISNUMBER(D134),OR(D134&lt;=0,D134&gt;1),TRUE())),IF(E134="",FALSE(),IF(ISNUMBER(E134),OR(E134&lt;=0,E134&gt;1),TRUE()))),"",ROUND(C134/F134,2)))</f>
        <v/>
      </c>
      <c r="H134" s="10" t="str">
        <f>IF(A134="","",IF(COUNTIF($A$5:$A$154,A134)&gt;1,"name used twice, only the first counts",IF(OR(IF(D134="",FALSE(),IF(ISNUMBER(D134),OR(D134&lt;=0,D134&gt;1),TRUE())),IF(E134="",FALSE(),IF(ISNUMBER(E134),OR(E134&lt;=0,E134&gt;1),TRUE()))),"enter a yield between 1% and 100%",IF(NOT(ISNUMBER(C134)),"purchase price missing",""))))</f>
        <v/>
      </c>
      <c r="I134" s="5"/>
    </row>
    <row r="135" spans="1:9" x14ac:dyDescent="0.25">
      <c r="A135" s="5"/>
      <c r="B135" s="5"/>
      <c r="C135" s="6"/>
      <c r="D135" s="7"/>
      <c r="E135" s="7"/>
      <c r="F135" s="8" t="str">
        <f>IF(A135="","",IF(D135="",1,IF(ISNUMBER(D135),D135,0))*IF(E135="",1,IF(ISNUMBER(E135),E135,0)))</f>
        <v/>
      </c>
      <c r="G135" s="9" t="str">
        <f>IF(OR(A135="",NOT(ISNUMBER(C135))),"",IF(OR(IF(D135="",FALSE(),IF(ISNUMBER(D135),OR(D135&lt;=0,D135&gt;1),TRUE())),IF(E135="",FALSE(),IF(ISNUMBER(E135),OR(E135&lt;=0,E135&gt;1),TRUE()))),"",ROUND(C135/F135,2)))</f>
        <v/>
      </c>
      <c r="H135" s="10" t="str">
        <f>IF(A135="","",IF(COUNTIF($A$5:$A$154,A135)&gt;1,"name used twice, only the first counts",IF(OR(IF(D135="",FALSE(),IF(ISNUMBER(D135),OR(D135&lt;=0,D135&gt;1),TRUE())),IF(E135="",FALSE(),IF(ISNUMBER(E135),OR(E135&lt;=0,E135&gt;1),TRUE()))),"enter a yield between 1% and 100%",IF(NOT(ISNUMBER(C135)),"purchase price missing",""))))</f>
        <v/>
      </c>
      <c r="I135" s="5"/>
    </row>
    <row r="136" spans="1:9" x14ac:dyDescent="0.25">
      <c r="A136" s="5"/>
      <c r="B136" s="5"/>
      <c r="C136" s="6"/>
      <c r="D136" s="7"/>
      <c r="E136" s="7"/>
      <c r="F136" s="8" t="str">
        <f>IF(A136="","",IF(D136="",1,IF(ISNUMBER(D136),D136,0))*IF(E136="",1,IF(ISNUMBER(E136),E136,0)))</f>
        <v/>
      </c>
      <c r="G136" s="9" t="str">
        <f>IF(OR(A136="",NOT(ISNUMBER(C136))),"",IF(OR(IF(D136="",FALSE(),IF(ISNUMBER(D136),OR(D136&lt;=0,D136&gt;1),TRUE())),IF(E136="",FALSE(),IF(ISNUMBER(E136),OR(E136&lt;=0,E136&gt;1),TRUE()))),"",ROUND(C136/F136,2)))</f>
        <v/>
      </c>
      <c r="H136" s="10" t="str">
        <f>IF(A136="","",IF(COUNTIF($A$5:$A$154,A136)&gt;1,"name used twice, only the first counts",IF(OR(IF(D136="",FALSE(),IF(ISNUMBER(D136),OR(D136&lt;=0,D136&gt;1),TRUE())),IF(E136="",FALSE(),IF(ISNUMBER(E136),OR(E136&lt;=0,E136&gt;1),TRUE()))),"enter a yield between 1% and 100%",IF(NOT(ISNUMBER(C136)),"purchase price missing",""))))</f>
        <v/>
      </c>
      <c r="I136" s="5"/>
    </row>
    <row r="137" spans="1:9" x14ac:dyDescent="0.25">
      <c r="A137" s="5"/>
      <c r="B137" s="5"/>
      <c r="C137" s="6"/>
      <c r="D137" s="7"/>
      <c r="E137" s="7"/>
      <c r="F137" s="8" t="str">
        <f>IF(A137="","",IF(D137="",1,IF(ISNUMBER(D137),D137,0))*IF(E137="",1,IF(ISNUMBER(E137),E137,0)))</f>
        <v/>
      </c>
      <c r="G137" s="9" t="str">
        <f>IF(OR(A137="",NOT(ISNUMBER(C137))),"",IF(OR(IF(D137="",FALSE(),IF(ISNUMBER(D137),OR(D137&lt;=0,D137&gt;1),TRUE())),IF(E137="",FALSE(),IF(ISNUMBER(E137),OR(E137&lt;=0,E137&gt;1),TRUE()))),"",ROUND(C137/F137,2)))</f>
        <v/>
      </c>
      <c r="H137" s="10" t="str">
        <f>IF(A137="","",IF(COUNTIF($A$5:$A$154,A137)&gt;1,"name used twice, only the first counts",IF(OR(IF(D137="",FALSE(),IF(ISNUMBER(D137),OR(D137&lt;=0,D137&gt;1),TRUE())),IF(E137="",FALSE(),IF(ISNUMBER(E137),OR(E137&lt;=0,E137&gt;1),TRUE()))),"enter a yield between 1% and 100%",IF(NOT(ISNUMBER(C137)),"purchase price missing",""))))</f>
        <v/>
      </c>
      <c r="I137" s="5"/>
    </row>
    <row r="138" spans="1:9" x14ac:dyDescent="0.25">
      <c r="A138" s="5"/>
      <c r="B138" s="5"/>
      <c r="C138" s="6"/>
      <c r="D138" s="7"/>
      <c r="E138" s="7"/>
      <c r="F138" s="8" t="str">
        <f>IF(A138="","",IF(D138="",1,IF(ISNUMBER(D138),D138,0))*IF(E138="",1,IF(ISNUMBER(E138),E138,0)))</f>
        <v/>
      </c>
      <c r="G138" s="9" t="str">
        <f>IF(OR(A138="",NOT(ISNUMBER(C138))),"",IF(OR(IF(D138="",FALSE(),IF(ISNUMBER(D138),OR(D138&lt;=0,D138&gt;1),TRUE())),IF(E138="",FALSE(),IF(ISNUMBER(E138),OR(E138&lt;=0,E138&gt;1),TRUE()))),"",ROUND(C138/F138,2)))</f>
        <v/>
      </c>
      <c r="H138" s="10" t="str">
        <f>IF(A138="","",IF(COUNTIF($A$5:$A$154,A138)&gt;1,"name used twice, only the first counts",IF(OR(IF(D138="",FALSE(),IF(ISNUMBER(D138),OR(D138&lt;=0,D138&gt;1),TRUE())),IF(E138="",FALSE(),IF(ISNUMBER(E138),OR(E138&lt;=0,E138&gt;1),TRUE()))),"enter a yield between 1% and 100%",IF(NOT(ISNUMBER(C138)),"purchase price missing",""))))</f>
        <v/>
      </c>
      <c r="I138" s="5"/>
    </row>
    <row r="139" spans="1:9" x14ac:dyDescent="0.25">
      <c r="A139" s="5"/>
      <c r="B139" s="5"/>
      <c r="C139" s="6"/>
      <c r="D139" s="7"/>
      <c r="E139" s="7"/>
      <c r="F139" s="8" t="str">
        <f>IF(A139="","",IF(D139="",1,IF(ISNUMBER(D139),D139,0))*IF(E139="",1,IF(ISNUMBER(E139),E139,0)))</f>
        <v/>
      </c>
      <c r="G139" s="9" t="str">
        <f>IF(OR(A139="",NOT(ISNUMBER(C139))),"",IF(OR(IF(D139="",FALSE(),IF(ISNUMBER(D139),OR(D139&lt;=0,D139&gt;1),TRUE())),IF(E139="",FALSE(),IF(ISNUMBER(E139),OR(E139&lt;=0,E139&gt;1),TRUE()))),"",ROUND(C139/F139,2)))</f>
        <v/>
      </c>
      <c r="H139" s="10" t="str">
        <f>IF(A139="","",IF(COUNTIF($A$5:$A$154,A139)&gt;1,"name used twice, only the first counts",IF(OR(IF(D139="",FALSE(),IF(ISNUMBER(D139),OR(D139&lt;=0,D139&gt;1),TRUE())),IF(E139="",FALSE(),IF(ISNUMBER(E139),OR(E139&lt;=0,E139&gt;1),TRUE()))),"enter a yield between 1% and 100%",IF(NOT(ISNUMBER(C139)),"purchase price missing",""))))</f>
        <v/>
      </c>
      <c r="I139" s="5"/>
    </row>
    <row r="140" spans="1:9" x14ac:dyDescent="0.25">
      <c r="A140" s="5"/>
      <c r="B140" s="5"/>
      <c r="C140" s="6"/>
      <c r="D140" s="7"/>
      <c r="E140" s="7"/>
      <c r="F140" s="8" t="str">
        <f>IF(A140="","",IF(D140="",1,IF(ISNUMBER(D140),D140,0))*IF(E140="",1,IF(ISNUMBER(E140),E140,0)))</f>
        <v/>
      </c>
      <c r="G140" s="9" t="str">
        <f>IF(OR(A140="",NOT(ISNUMBER(C140))),"",IF(OR(IF(D140="",FALSE(),IF(ISNUMBER(D140),OR(D140&lt;=0,D140&gt;1),TRUE())),IF(E140="",FALSE(),IF(ISNUMBER(E140),OR(E140&lt;=0,E140&gt;1),TRUE()))),"",ROUND(C140/F140,2)))</f>
        <v/>
      </c>
      <c r="H140" s="10" t="str">
        <f>IF(A140="","",IF(COUNTIF($A$5:$A$154,A140)&gt;1,"name used twice, only the first counts",IF(OR(IF(D140="",FALSE(),IF(ISNUMBER(D140),OR(D140&lt;=0,D140&gt;1),TRUE())),IF(E140="",FALSE(),IF(ISNUMBER(E140),OR(E140&lt;=0,E140&gt;1),TRUE()))),"enter a yield between 1% and 100%",IF(NOT(ISNUMBER(C140)),"purchase price missing",""))))</f>
        <v/>
      </c>
      <c r="I140" s="5"/>
    </row>
    <row r="141" spans="1:9" x14ac:dyDescent="0.25">
      <c r="A141" s="5"/>
      <c r="B141" s="5"/>
      <c r="C141" s="6"/>
      <c r="D141" s="7"/>
      <c r="E141" s="7"/>
      <c r="F141" s="8" t="str">
        <f>IF(A141="","",IF(D141="",1,IF(ISNUMBER(D141),D141,0))*IF(E141="",1,IF(ISNUMBER(E141),E141,0)))</f>
        <v/>
      </c>
      <c r="G141" s="9" t="str">
        <f>IF(OR(A141="",NOT(ISNUMBER(C141))),"",IF(OR(IF(D141="",FALSE(),IF(ISNUMBER(D141),OR(D141&lt;=0,D141&gt;1),TRUE())),IF(E141="",FALSE(),IF(ISNUMBER(E141),OR(E141&lt;=0,E141&gt;1),TRUE()))),"",ROUND(C141/F141,2)))</f>
        <v/>
      </c>
      <c r="H141" s="10" t="str">
        <f>IF(A141="","",IF(COUNTIF($A$5:$A$154,A141)&gt;1,"name used twice, only the first counts",IF(OR(IF(D141="",FALSE(),IF(ISNUMBER(D141),OR(D141&lt;=0,D141&gt;1),TRUE())),IF(E141="",FALSE(),IF(ISNUMBER(E141),OR(E141&lt;=0,E141&gt;1),TRUE()))),"enter a yield between 1% and 100%",IF(NOT(ISNUMBER(C141)),"purchase price missing",""))))</f>
        <v/>
      </c>
      <c r="I141" s="5"/>
    </row>
    <row r="142" spans="1:9" x14ac:dyDescent="0.25">
      <c r="A142" s="5"/>
      <c r="B142" s="5"/>
      <c r="C142" s="6"/>
      <c r="D142" s="7"/>
      <c r="E142" s="7"/>
      <c r="F142" s="8" t="str">
        <f>IF(A142="","",IF(D142="",1,IF(ISNUMBER(D142),D142,0))*IF(E142="",1,IF(ISNUMBER(E142),E142,0)))</f>
        <v/>
      </c>
      <c r="G142" s="9" t="str">
        <f>IF(OR(A142="",NOT(ISNUMBER(C142))),"",IF(OR(IF(D142="",FALSE(),IF(ISNUMBER(D142),OR(D142&lt;=0,D142&gt;1),TRUE())),IF(E142="",FALSE(),IF(ISNUMBER(E142),OR(E142&lt;=0,E142&gt;1),TRUE()))),"",ROUND(C142/F142,2)))</f>
        <v/>
      </c>
      <c r="H142" s="10" t="str">
        <f>IF(A142="","",IF(COUNTIF($A$5:$A$154,A142)&gt;1,"name used twice, only the first counts",IF(OR(IF(D142="",FALSE(),IF(ISNUMBER(D142),OR(D142&lt;=0,D142&gt;1),TRUE())),IF(E142="",FALSE(),IF(ISNUMBER(E142),OR(E142&lt;=0,E142&gt;1),TRUE()))),"enter a yield between 1% and 100%",IF(NOT(ISNUMBER(C142)),"purchase price missing",""))))</f>
        <v/>
      </c>
      <c r="I142" s="5"/>
    </row>
    <row r="143" spans="1:9" x14ac:dyDescent="0.25">
      <c r="A143" s="5"/>
      <c r="B143" s="5"/>
      <c r="C143" s="6"/>
      <c r="D143" s="7"/>
      <c r="E143" s="7"/>
      <c r="F143" s="8" t="str">
        <f>IF(A143="","",IF(D143="",1,IF(ISNUMBER(D143),D143,0))*IF(E143="",1,IF(ISNUMBER(E143),E143,0)))</f>
        <v/>
      </c>
      <c r="G143" s="9" t="str">
        <f>IF(OR(A143="",NOT(ISNUMBER(C143))),"",IF(OR(IF(D143="",FALSE(),IF(ISNUMBER(D143),OR(D143&lt;=0,D143&gt;1),TRUE())),IF(E143="",FALSE(),IF(ISNUMBER(E143),OR(E143&lt;=0,E143&gt;1),TRUE()))),"",ROUND(C143/F143,2)))</f>
        <v/>
      </c>
      <c r="H143" s="10" t="str">
        <f>IF(A143="","",IF(COUNTIF($A$5:$A$154,A143)&gt;1,"name used twice, only the first counts",IF(OR(IF(D143="",FALSE(),IF(ISNUMBER(D143),OR(D143&lt;=0,D143&gt;1),TRUE())),IF(E143="",FALSE(),IF(ISNUMBER(E143),OR(E143&lt;=0,E143&gt;1),TRUE()))),"enter a yield between 1% and 100%",IF(NOT(ISNUMBER(C143)),"purchase price missing",""))))</f>
        <v/>
      </c>
      <c r="I143" s="5"/>
    </row>
    <row r="144" spans="1:9" x14ac:dyDescent="0.25">
      <c r="A144" s="5"/>
      <c r="B144" s="5"/>
      <c r="C144" s="6"/>
      <c r="D144" s="7"/>
      <c r="E144" s="7"/>
      <c r="F144" s="8" t="str">
        <f>IF(A144="","",IF(D144="",1,IF(ISNUMBER(D144),D144,0))*IF(E144="",1,IF(ISNUMBER(E144),E144,0)))</f>
        <v/>
      </c>
      <c r="G144" s="9" t="str">
        <f>IF(OR(A144="",NOT(ISNUMBER(C144))),"",IF(OR(IF(D144="",FALSE(),IF(ISNUMBER(D144),OR(D144&lt;=0,D144&gt;1),TRUE())),IF(E144="",FALSE(),IF(ISNUMBER(E144),OR(E144&lt;=0,E144&gt;1),TRUE()))),"",ROUND(C144/F144,2)))</f>
        <v/>
      </c>
      <c r="H144" s="10" t="str">
        <f>IF(A144="","",IF(COUNTIF($A$5:$A$154,A144)&gt;1,"name used twice, only the first counts",IF(OR(IF(D144="",FALSE(),IF(ISNUMBER(D144),OR(D144&lt;=0,D144&gt;1),TRUE())),IF(E144="",FALSE(),IF(ISNUMBER(E144),OR(E144&lt;=0,E144&gt;1),TRUE()))),"enter a yield between 1% and 100%",IF(NOT(ISNUMBER(C144)),"purchase price missing",""))))</f>
        <v/>
      </c>
      <c r="I144" s="5"/>
    </row>
    <row r="145" spans="1:9" x14ac:dyDescent="0.25">
      <c r="A145" s="5"/>
      <c r="B145" s="5"/>
      <c r="C145" s="6"/>
      <c r="D145" s="7"/>
      <c r="E145" s="7"/>
      <c r="F145" s="8" t="str">
        <f>IF(A145="","",IF(D145="",1,IF(ISNUMBER(D145),D145,0))*IF(E145="",1,IF(ISNUMBER(E145),E145,0)))</f>
        <v/>
      </c>
      <c r="G145" s="9" t="str">
        <f>IF(OR(A145="",NOT(ISNUMBER(C145))),"",IF(OR(IF(D145="",FALSE(),IF(ISNUMBER(D145),OR(D145&lt;=0,D145&gt;1),TRUE())),IF(E145="",FALSE(),IF(ISNUMBER(E145),OR(E145&lt;=0,E145&gt;1),TRUE()))),"",ROUND(C145/F145,2)))</f>
        <v/>
      </c>
      <c r="H145" s="10" t="str">
        <f>IF(A145="","",IF(COUNTIF($A$5:$A$154,A145)&gt;1,"name used twice, only the first counts",IF(OR(IF(D145="",FALSE(),IF(ISNUMBER(D145),OR(D145&lt;=0,D145&gt;1),TRUE())),IF(E145="",FALSE(),IF(ISNUMBER(E145),OR(E145&lt;=0,E145&gt;1),TRUE()))),"enter a yield between 1% and 100%",IF(NOT(ISNUMBER(C145)),"purchase price missing",""))))</f>
        <v/>
      </c>
      <c r="I145" s="5"/>
    </row>
    <row r="146" spans="1:9" x14ac:dyDescent="0.25">
      <c r="A146" s="5"/>
      <c r="B146" s="5"/>
      <c r="C146" s="6"/>
      <c r="D146" s="7"/>
      <c r="E146" s="7"/>
      <c r="F146" s="8" t="str">
        <f>IF(A146="","",IF(D146="",1,IF(ISNUMBER(D146),D146,0))*IF(E146="",1,IF(ISNUMBER(E146),E146,0)))</f>
        <v/>
      </c>
      <c r="G146" s="9" t="str">
        <f>IF(OR(A146="",NOT(ISNUMBER(C146))),"",IF(OR(IF(D146="",FALSE(),IF(ISNUMBER(D146),OR(D146&lt;=0,D146&gt;1),TRUE())),IF(E146="",FALSE(),IF(ISNUMBER(E146),OR(E146&lt;=0,E146&gt;1),TRUE()))),"",ROUND(C146/F146,2)))</f>
        <v/>
      </c>
      <c r="H146" s="10" t="str">
        <f>IF(A146="","",IF(COUNTIF($A$5:$A$154,A146)&gt;1,"name used twice, only the first counts",IF(OR(IF(D146="",FALSE(),IF(ISNUMBER(D146),OR(D146&lt;=0,D146&gt;1),TRUE())),IF(E146="",FALSE(),IF(ISNUMBER(E146),OR(E146&lt;=0,E146&gt;1),TRUE()))),"enter a yield between 1% and 100%",IF(NOT(ISNUMBER(C146)),"purchase price missing",""))))</f>
        <v/>
      </c>
      <c r="I146" s="5"/>
    </row>
    <row r="147" spans="1:9" x14ac:dyDescent="0.25">
      <c r="A147" s="5"/>
      <c r="B147" s="5"/>
      <c r="C147" s="6"/>
      <c r="D147" s="7"/>
      <c r="E147" s="7"/>
      <c r="F147" s="8" t="str">
        <f>IF(A147="","",IF(D147="",1,IF(ISNUMBER(D147),D147,0))*IF(E147="",1,IF(ISNUMBER(E147),E147,0)))</f>
        <v/>
      </c>
      <c r="G147" s="9" t="str">
        <f>IF(OR(A147="",NOT(ISNUMBER(C147))),"",IF(OR(IF(D147="",FALSE(),IF(ISNUMBER(D147),OR(D147&lt;=0,D147&gt;1),TRUE())),IF(E147="",FALSE(),IF(ISNUMBER(E147),OR(E147&lt;=0,E147&gt;1),TRUE()))),"",ROUND(C147/F147,2)))</f>
        <v/>
      </c>
      <c r="H147" s="10" t="str">
        <f>IF(A147="","",IF(COUNTIF($A$5:$A$154,A147)&gt;1,"name used twice, only the first counts",IF(OR(IF(D147="",FALSE(),IF(ISNUMBER(D147),OR(D147&lt;=0,D147&gt;1),TRUE())),IF(E147="",FALSE(),IF(ISNUMBER(E147),OR(E147&lt;=0,E147&gt;1),TRUE()))),"enter a yield between 1% and 100%",IF(NOT(ISNUMBER(C147)),"purchase price missing",""))))</f>
        <v/>
      </c>
      <c r="I147" s="5"/>
    </row>
    <row r="148" spans="1:9" x14ac:dyDescent="0.25">
      <c r="A148" s="5"/>
      <c r="B148" s="5"/>
      <c r="C148" s="6"/>
      <c r="D148" s="7"/>
      <c r="E148" s="7"/>
      <c r="F148" s="8" t="str">
        <f>IF(A148="","",IF(D148="",1,IF(ISNUMBER(D148),D148,0))*IF(E148="",1,IF(ISNUMBER(E148),E148,0)))</f>
        <v/>
      </c>
      <c r="G148" s="9" t="str">
        <f>IF(OR(A148="",NOT(ISNUMBER(C148))),"",IF(OR(IF(D148="",FALSE(),IF(ISNUMBER(D148),OR(D148&lt;=0,D148&gt;1),TRUE())),IF(E148="",FALSE(),IF(ISNUMBER(E148),OR(E148&lt;=0,E148&gt;1),TRUE()))),"",ROUND(C148/F148,2)))</f>
        <v/>
      </c>
      <c r="H148" s="10" t="str">
        <f>IF(A148="","",IF(COUNTIF($A$5:$A$154,A148)&gt;1,"name used twice, only the first counts",IF(OR(IF(D148="",FALSE(),IF(ISNUMBER(D148),OR(D148&lt;=0,D148&gt;1),TRUE())),IF(E148="",FALSE(),IF(ISNUMBER(E148),OR(E148&lt;=0,E148&gt;1),TRUE()))),"enter a yield between 1% and 100%",IF(NOT(ISNUMBER(C148)),"purchase price missing",""))))</f>
        <v/>
      </c>
      <c r="I148" s="5"/>
    </row>
    <row r="149" spans="1:9" x14ac:dyDescent="0.25">
      <c r="A149" s="5"/>
      <c r="B149" s="5"/>
      <c r="C149" s="6"/>
      <c r="D149" s="7"/>
      <c r="E149" s="7"/>
      <c r="F149" s="8" t="str">
        <f>IF(A149="","",IF(D149="",1,IF(ISNUMBER(D149),D149,0))*IF(E149="",1,IF(ISNUMBER(E149),E149,0)))</f>
        <v/>
      </c>
      <c r="G149" s="9" t="str">
        <f>IF(OR(A149="",NOT(ISNUMBER(C149))),"",IF(OR(IF(D149="",FALSE(),IF(ISNUMBER(D149),OR(D149&lt;=0,D149&gt;1),TRUE())),IF(E149="",FALSE(),IF(ISNUMBER(E149),OR(E149&lt;=0,E149&gt;1),TRUE()))),"",ROUND(C149/F149,2)))</f>
        <v/>
      </c>
      <c r="H149" s="10" t="str">
        <f>IF(A149="","",IF(COUNTIF($A$5:$A$154,A149)&gt;1,"name used twice, only the first counts",IF(OR(IF(D149="",FALSE(),IF(ISNUMBER(D149),OR(D149&lt;=0,D149&gt;1),TRUE())),IF(E149="",FALSE(),IF(ISNUMBER(E149),OR(E149&lt;=0,E149&gt;1),TRUE()))),"enter a yield between 1% and 100%",IF(NOT(ISNUMBER(C149)),"purchase price missing",""))))</f>
        <v/>
      </c>
      <c r="I149" s="5"/>
    </row>
    <row r="150" spans="1:9" x14ac:dyDescent="0.25">
      <c r="A150" s="5"/>
      <c r="B150" s="5"/>
      <c r="C150" s="6"/>
      <c r="D150" s="7"/>
      <c r="E150" s="7"/>
      <c r="F150" s="8" t="str">
        <f>IF(A150="","",IF(D150="",1,IF(ISNUMBER(D150),D150,0))*IF(E150="",1,IF(ISNUMBER(E150),E150,0)))</f>
        <v/>
      </c>
      <c r="G150" s="9" t="str">
        <f>IF(OR(A150="",NOT(ISNUMBER(C150))),"",IF(OR(IF(D150="",FALSE(),IF(ISNUMBER(D150),OR(D150&lt;=0,D150&gt;1),TRUE())),IF(E150="",FALSE(),IF(ISNUMBER(E150),OR(E150&lt;=0,E150&gt;1),TRUE()))),"",ROUND(C150/F150,2)))</f>
        <v/>
      </c>
      <c r="H150" s="10" t="str">
        <f>IF(A150="","",IF(COUNTIF($A$5:$A$154,A150)&gt;1,"name used twice, only the first counts",IF(OR(IF(D150="",FALSE(),IF(ISNUMBER(D150),OR(D150&lt;=0,D150&gt;1),TRUE())),IF(E150="",FALSE(),IF(ISNUMBER(E150),OR(E150&lt;=0,E150&gt;1),TRUE()))),"enter a yield between 1% and 100%",IF(NOT(ISNUMBER(C150)),"purchase price missing",""))))</f>
        <v/>
      </c>
      <c r="I150" s="5"/>
    </row>
    <row r="151" spans="1:9" x14ac:dyDescent="0.25">
      <c r="A151" s="5"/>
      <c r="B151" s="5"/>
      <c r="C151" s="6"/>
      <c r="D151" s="7"/>
      <c r="E151" s="7"/>
      <c r="F151" s="8" t="str">
        <f>IF(A151="","",IF(D151="",1,IF(ISNUMBER(D151),D151,0))*IF(E151="",1,IF(ISNUMBER(E151),E151,0)))</f>
        <v/>
      </c>
      <c r="G151" s="9" t="str">
        <f>IF(OR(A151="",NOT(ISNUMBER(C151))),"",IF(OR(IF(D151="",FALSE(),IF(ISNUMBER(D151),OR(D151&lt;=0,D151&gt;1),TRUE())),IF(E151="",FALSE(),IF(ISNUMBER(E151),OR(E151&lt;=0,E151&gt;1),TRUE()))),"",ROUND(C151/F151,2)))</f>
        <v/>
      </c>
      <c r="H151" s="10" t="str">
        <f>IF(A151="","",IF(COUNTIF($A$5:$A$154,A151)&gt;1,"name used twice, only the first counts",IF(OR(IF(D151="",FALSE(),IF(ISNUMBER(D151),OR(D151&lt;=0,D151&gt;1),TRUE())),IF(E151="",FALSE(),IF(ISNUMBER(E151),OR(E151&lt;=0,E151&gt;1),TRUE()))),"enter a yield between 1% and 100%",IF(NOT(ISNUMBER(C151)),"purchase price missing",""))))</f>
        <v/>
      </c>
      <c r="I151" s="5"/>
    </row>
    <row r="152" spans="1:9" x14ac:dyDescent="0.25">
      <c r="A152" s="5"/>
      <c r="B152" s="5"/>
      <c r="C152" s="6"/>
      <c r="D152" s="7"/>
      <c r="E152" s="7"/>
      <c r="F152" s="8" t="str">
        <f>IF(A152="","",IF(D152="",1,IF(ISNUMBER(D152),D152,0))*IF(E152="",1,IF(ISNUMBER(E152),E152,0)))</f>
        <v/>
      </c>
      <c r="G152" s="9" t="str">
        <f>IF(OR(A152="",NOT(ISNUMBER(C152))),"",IF(OR(IF(D152="",FALSE(),IF(ISNUMBER(D152),OR(D152&lt;=0,D152&gt;1),TRUE())),IF(E152="",FALSE(),IF(ISNUMBER(E152),OR(E152&lt;=0,E152&gt;1),TRUE()))),"",ROUND(C152/F152,2)))</f>
        <v/>
      </c>
      <c r="H152" s="10" t="str">
        <f>IF(A152="","",IF(COUNTIF($A$5:$A$154,A152)&gt;1,"name used twice, only the first counts",IF(OR(IF(D152="",FALSE(),IF(ISNUMBER(D152),OR(D152&lt;=0,D152&gt;1),TRUE())),IF(E152="",FALSE(),IF(ISNUMBER(E152),OR(E152&lt;=0,E152&gt;1),TRUE()))),"enter a yield between 1% and 100%",IF(NOT(ISNUMBER(C152)),"purchase price missing",""))))</f>
        <v/>
      </c>
      <c r="I152" s="5"/>
    </row>
    <row r="153" spans="1:9" x14ac:dyDescent="0.25">
      <c r="A153" s="5"/>
      <c r="B153" s="5"/>
      <c r="C153" s="6"/>
      <c r="D153" s="7"/>
      <c r="E153" s="7"/>
      <c r="F153" s="8" t="str">
        <f>IF(A153="","",IF(D153="",1,IF(ISNUMBER(D153),D153,0))*IF(E153="",1,IF(ISNUMBER(E153),E153,0)))</f>
        <v/>
      </c>
      <c r="G153" s="9" t="str">
        <f>IF(OR(A153="",NOT(ISNUMBER(C153))),"",IF(OR(IF(D153="",FALSE(),IF(ISNUMBER(D153),OR(D153&lt;=0,D153&gt;1),TRUE())),IF(E153="",FALSE(),IF(ISNUMBER(E153),OR(E153&lt;=0,E153&gt;1),TRUE()))),"",ROUND(C153/F153,2)))</f>
        <v/>
      </c>
      <c r="H153" s="10" t="str">
        <f>IF(A153="","",IF(COUNTIF($A$5:$A$154,A153)&gt;1,"name used twice, only the first counts",IF(OR(IF(D153="",FALSE(),IF(ISNUMBER(D153),OR(D153&lt;=0,D153&gt;1),TRUE())),IF(E153="",FALSE(),IF(ISNUMBER(E153),OR(E153&lt;=0,E153&gt;1),TRUE()))),"enter a yield between 1% and 100%",IF(NOT(ISNUMBER(C153)),"purchase price missing",""))))</f>
        <v/>
      </c>
      <c r="I153" s="5"/>
    </row>
    <row r="154" spans="1:9" x14ac:dyDescent="0.25">
      <c r="A154" s="5"/>
      <c r="B154" s="5"/>
      <c r="C154" s="6"/>
      <c r="D154" s="7"/>
      <c r="E154" s="7"/>
      <c r="F154" s="8" t="str">
        <f>IF(A154="","",IF(D154="",1,IF(ISNUMBER(D154),D154,0))*IF(E154="",1,IF(ISNUMBER(E154),E154,0)))</f>
        <v/>
      </c>
      <c r="G154" s="9" t="str">
        <f>IF(OR(A154="",NOT(ISNUMBER(C154))),"",IF(OR(IF(D154="",FALSE(),IF(ISNUMBER(D154),OR(D154&lt;=0,D154&gt;1),TRUE())),IF(E154="",FALSE(),IF(ISNUMBER(E154),OR(E154&lt;=0,E154&gt;1),TRUE()))),"",ROUND(C154/F154,2)))</f>
        <v/>
      </c>
      <c r="H154" s="10" t="str">
        <f>IF(A154="","",IF(COUNTIF($A$5:$A$154,A154)&gt;1,"name used twice, only the first counts",IF(OR(IF(D154="",FALSE(),IF(ISNUMBER(D154),OR(D154&lt;=0,D154&gt;1),TRUE())),IF(E154="",FALSE(),IF(ISNUMBER(E154),OR(E154&lt;=0,E154&gt;1),TRUE()))),"enter a yield between 1% and 100%",IF(NOT(ISNUMBER(C154)),"purchase price missing",""))))</f>
        <v/>
      </c>
      <c r="I154" s="5"/>
    </row>
  </sheetData>
  <dataValidations count="1">
    <dataValidation type="list" allowBlank="1" sqref="B5:B154">
      <formula1>"kg,l,pc"</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8"/>
  <sheetViews>
    <sheetView workbookViewId="0"/>
  </sheetViews>
  <sheetFormatPr defaultRowHeight="15" outlineLevelRow="0" outlineLevelCol="0" x14ac:dyDescent="55"/>
  <cols>
    <col min="1" max="1" width="30" customWidth="1"/>
    <col min="2" max="2" width="14" customWidth="1"/>
    <col min="3" max="3" width="10" customWidth="1"/>
    <col min="4" max="4" width="16" customWidth="1"/>
    <col min="5" max="5" width="14" customWidth="1"/>
    <col min="6" max="6" width="40" customWidth="1"/>
    <col min="7" max="7" width="3" customWidth="1"/>
    <col min="8" max="8" width="26" customWidth="1"/>
    <col min="9" max="9" width="10" customWidth="1"/>
    <col min="10" max="10" width="16" customWidth="1"/>
    <col min="11" max="11" width="12" customWidth="1"/>
    <col min="12" max="12" width="4" hidden="1" customWidth="1"/>
  </cols>
  <sheetData>
    <row r="1" spans="1:1" x14ac:dyDescent="0.25">
      <c r="A1" s="1" t="s">
        <v>36</v>
      </c>
    </row>
    <row r="2" spans="1:1" x14ac:dyDescent="0.25">
      <c r="A2" s="2" t="s">
        <v>16</v>
      </c>
    </row>
    <row r="3" spans="1:1" x14ac:dyDescent="0.25">
      <c r="A3" s="2" t="s">
        <v>37</v>
      </c>
    </row>
    <row r="4" spans="8:11" x14ac:dyDescent="0.25">
      <c r="H4" s="4" t="s">
        <v>38</v>
      </c>
      <c r="I4" s="4" t="s">
        <v>18</v>
      </c>
      <c r="J4" s="4" t="s">
        <v>39</v>
      </c>
      <c r="K4" s="4" t="s">
        <v>40</v>
      </c>
    </row>
    <row r="5" spans="1:11" x14ac:dyDescent="0.25">
      <c r="A5" s="11" t="s">
        <v>41</v>
      </c>
      <c r="B5" s="2" t="s">
        <v>42</v>
      </c>
      <c r="C5" s="12">
        <v>4</v>
      </c>
      <c r="D5" s="5" t="s">
        <v>32</v>
      </c>
      <c r="E5" s="10" t="str">
        <f>IF(A5="","",IF(COUNTIF($H$5:$H$19,A5)&gt;1,"name used twice, only the first counts",IF(ISNUMBER(MATCH(A5,'Ingredients'!$A$5:$A$154,0)),"name is also an ingredient",IF(NOT(ISNUMBER(C5)),"batch yield missing",IF(C5&lt;=0,"batch yield missing",IF(SUM(L7:L18)&gt;0,"check the rows with a note",""))))))</f>
        <v/>
      </c>
      <c r="H5" t="str">
        <f>IF(A5="","",A5)</f>
        <v>Red wine sauce</v>
      </c>
      <c r="I5" t="str">
        <f>IF(A5="","",D5)</f>
        <v>l</v>
      </c>
      <c r="J5" s="13">
        <f>IF(A5="","",E20)</f>
        <v>11.3375</v>
      </c>
      <c r="K5" s="14">
        <f>IF(A5="","",SUM(L7:L18)+IF(AND(E5&lt;&gt;"",E5&lt;&gt;"check the rows with a note"),1,0))</f>
        <v>0</v>
      </c>
    </row>
    <row r="6" spans="1:11" x14ac:dyDescent="0.25">
      <c r="A6" s="4" t="s">
        <v>43</v>
      </c>
      <c r="B6" s="4" t="s">
        <v>44</v>
      </c>
      <c r="C6" s="4" t="s">
        <v>18</v>
      </c>
      <c r="D6" s="4" t="s">
        <v>45</v>
      </c>
      <c r="E6" s="4" t="s">
        <v>46</v>
      </c>
      <c r="F6" s="4" t="s">
        <v>24</v>
      </c>
      <c r="H6" t="str">
        <f>IF(A22="","",A22)</f>
        <v/>
      </c>
      <c r="I6" t="str">
        <f>IF(A22="","",D22)</f>
        <v/>
      </c>
      <c r="J6" s="13" t="str">
        <f>IF(A22="","",E37)</f>
        <v/>
      </c>
      <c r="K6" s="14" t="str">
        <f>IF(A22="","",SUM(L24:L35)+IF(AND(E22&lt;&gt;"",E22&lt;&gt;"check the rows with a note"),1,0))</f>
        <v/>
      </c>
    </row>
    <row r="7" spans="1:12" x14ac:dyDescent="0.25">
      <c r="A7" s="5" t="s">
        <v>31</v>
      </c>
      <c r="B7" s="12">
        <v>2</v>
      </c>
      <c r="C7" t="str">
        <f>IF(A7="","",IF(ISNUMBER(MATCH(A7,'Ingredients'!$A$5:$A$154,0)),INDEX('Ingredients'!$B$5:$B$154,MATCH(A7,'Ingredients'!$A$5:$A$154,0)),""))</f>
        <v>l</v>
      </c>
      <c r="D7" s="13">
        <f>IF(A7="","",IF(ISNUMBER(MATCH(A7,'Ingredients'!$A$5:$A$154,0)),INDEX('Ingredients'!$G$5:$G$154,MATCH(A7,'Ingredients'!$A$5:$A$154,0)),""))</f>
        <v>8</v>
      </c>
      <c r="E7" s="15">
        <f>IF(OR(A7="",NOT(ISNUMBER(B7)),NOT(ISNUMBER(D7))),"",ROUND(B7*D7,2))</f>
        <v>16</v>
      </c>
      <c r="F7" s="10" t="str">
        <f>IF(A7="","",IF(A7=$A$5,"cannot contain itself",IF(ISNUMBER(MATCH(A7,'Ingredients'!$A$5:$A$154,0)),IF(NOT(ISNUMBER(D7)),"price missing",IF(NOT(ISNUMBER(B7)),"quantity missing","")),IF(ISNUMBER(MATCH(A7,$H$5:$H$19,0)),"sits further down, move it up","not found"))))</f>
        <v/>
      </c>
      <c r="H7" t="str">
        <f>IF(A39="","",A39)</f>
        <v/>
      </c>
      <c r="I7" t="str">
        <f>IF(A39="","",D39)</f>
        <v/>
      </c>
      <c r="J7" s="13" t="str">
        <f>IF(A39="","",E54)</f>
        <v/>
      </c>
      <c r="K7" s="14" t="str">
        <f>IF(A39="","",SUM(L41:L52)+IF(AND(E39&lt;&gt;"",E39&lt;&gt;"check the rows with a note"),1,0))</f>
        <v/>
      </c>
      <c r="L7">
        <f>IF(F7="",0,1)</f>
        <v>0</v>
      </c>
    </row>
    <row r="8" spans="1:12" x14ac:dyDescent="0.25">
      <c r="A8" s="5" t="s">
        <v>33</v>
      </c>
      <c r="B8" s="12">
        <v>4</v>
      </c>
      <c r="C8" t="str">
        <f>IF(A8="","",IF(ISNUMBER(MATCH(A8,'Ingredients'!$A$5:$A$154,0)),INDEX('Ingredients'!$B$5:$B$154,MATCH(A8,'Ingredients'!$A$5:$A$154,0)),""))</f>
        <v>l</v>
      </c>
      <c r="D8" s="13">
        <f>IF(A8="","",IF(ISNUMBER(MATCH(A8,'Ingredients'!$A$5:$A$154,0)),INDEX('Ingredients'!$G$5:$G$154,MATCH(A8,'Ingredients'!$A$5:$A$154,0)),""))</f>
        <v>6</v>
      </c>
      <c r="E8" s="15">
        <f>IF(OR(A8="",NOT(ISNUMBER(B8)),NOT(ISNUMBER(D8))),"",ROUND(B8*D8,2))</f>
        <v>24</v>
      </c>
      <c r="F8" s="10" t="str">
        <f>IF(A8="","",IF(A8=$A$5,"cannot contain itself",IF(ISNUMBER(MATCH(A8,'Ingredients'!$A$5:$A$154,0)),IF(NOT(ISNUMBER(D8)),"price missing",IF(NOT(ISNUMBER(B8)),"quantity missing","")),IF(ISNUMBER(MATCH(A8,$H$5:$H$19,0)),"sits further down, move it up","not found"))))</f>
        <v/>
      </c>
      <c r="H8" t="str">
        <f>IF(A56="","",A56)</f>
        <v/>
      </c>
      <c r="I8" t="str">
        <f>IF(A56="","",D56)</f>
        <v/>
      </c>
      <c r="J8" s="13" t="str">
        <f>IF(A56="","",E71)</f>
        <v/>
      </c>
      <c r="K8" s="14" t="str">
        <f>IF(A56="","",SUM(L58:L69)+IF(AND(E56&lt;&gt;"",E56&lt;&gt;"check the rows with a note"),1,0))</f>
        <v/>
      </c>
      <c r="L8">
        <f>IF(F8="",0,1)</f>
        <v>0</v>
      </c>
    </row>
    <row r="9" spans="1:12" x14ac:dyDescent="0.25">
      <c r="A9" s="5" t="s">
        <v>34</v>
      </c>
      <c r="B9" s="12">
        <v>0.4</v>
      </c>
      <c r="C9" t="str">
        <f>IF(A9="","",IF(ISNUMBER(MATCH(A9,'Ingredients'!$A$5:$A$154,0)),INDEX('Ingredients'!$B$5:$B$154,MATCH(A9,'Ingredients'!$A$5:$A$154,0)),""))</f>
        <v>kg</v>
      </c>
      <c r="D9" s="13">
        <f>IF(A9="","",IF(ISNUMBER(MATCH(A9,'Ingredients'!$A$5:$A$154,0)),INDEX('Ingredients'!$G$5:$G$154,MATCH(A9,'Ingredients'!$A$5:$A$154,0)),""))</f>
        <v>4</v>
      </c>
      <c r="E9" s="15">
        <f>IF(OR(A9="",NOT(ISNUMBER(B9)),NOT(ISNUMBER(D9))),"",ROUND(B9*D9,2))</f>
        <v>1.6</v>
      </c>
      <c r="F9" s="10" t="str">
        <f>IF(A9="","",IF(A9=$A$5,"cannot contain itself",IF(ISNUMBER(MATCH(A9,'Ingredients'!$A$5:$A$154,0)),IF(NOT(ISNUMBER(D9)),"price missing",IF(NOT(ISNUMBER(B9)),"quantity missing","")),IF(ISNUMBER(MATCH(A9,$H$5:$H$19,0)),"sits further down, move it up","not found"))))</f>
        <v/>
      </c>
      <c r="H9" t="str">
        <f>IF(A73="","",A73)</f>
        <v/>
      </c>
      <c r="I9" t="str">
        <f>IF(A73="","",D73)</f>
        <v/>
      </c>
      <c r="J9" s="13" t="str">
        <f>IF(A73="","",E88)</f>
        <v/>
      </c>
      <c r="K9" s="14" t="str">
        <f>IF(A73="","",SUM(L75:L86)+IF(AND(E73&lt;&gt;"",E73&lt;&gt;"check the rows with a note"),1,0))</f>
        <v/>
      </c>
      <c r="L9">
        <f>IF(F9="",0,1)</f>
        <v>0</v>
      </c>
    </row>
    <row r="10" spans="1:12" x14ac:dyDescent="0.25">
      <c r="A10" s="5" t="s">
        <v>35</v>
      </c>
      <c r="B10" s="12">
        <v>0.25</v>
      </c>
      <c r="C10" t="str">
        <f>IF(A10="","",IF(ISNUMBER(MATCH(A10,'Ingredients'!$A$5:$A$154,0)),INDEX('Ingredients'!$B$5:$B$154,MATCH(A10,'Ingredients'!$A$5:$A$154,0)),""))</f>
        <v>kg</v>
      </c>
      <c r="D10" s="13">
        <f>IF(A10="","",IF(ISNUMBER(MATCH(A10,'Ingredients'!$A$5:$A$154,0)),INDEX('Ingredients'!$G$5:$G$154,MATCH(A10,'Ingredients'!$A$5:$A$154,0)),""))</f>
        <v>15</v>
      </c>
      <c r="E10" s="15">
        <f>IF(OR(A10="",NOT(ISNUMBER(B10)),NOT(ISNUMBER(D10))),"",ROUND(B10*D10,2))</f>
        <v>3.75</v>
      </c>
      <c r="F10" s="10" t="str">
        <f>IF(A10="","",IF(A10=$A$5,"cannot contain itself",IF(ISNUMBER(MATCH(A10,'Ingredients'!$A$5:$A$154,0)),IF(NOT(ISNUMBER(D10)),"price missing",IF(NOT(ISNUMBER(B10)),"quantity missing","")),IF(ISNUMBER(MATCH(A10,$H$5:$H$19,0)),"sits further down, move it up","not found"))))</f>
        <v/>
      </c>
      <c r="H10" t="str">
        <f>IF(A90="","",A90)</f>
        <v/>
      </c>
      <c r="I10" t="str">
        <f>IF(A90="","",D90)</f>
        <v/>
      </c>
      <c r="J10" s="13" t="str">
        <f>IF(A90="","",E105)</f>
        <v/>
      </c>
      <c r="K10" s="14" t="str">
        <f>IF(A90="","",SUM(L92:L103)+IF(AND(E90&lt;&gt;"",E90&lt;&gt;"check the rows with a note"),1,0))</f>
        <v/>
      </c>
      <c r="L10">
        <f>IF(F10="",0,1)</f>
        <v>0</v>
      </c>
    </row>
    <row r="11" spans="1:12" x14ac:dyDescent="0.25">
      <c r="A11" s="5"/>
      <c r="B11" s="12"/>
      <c r="C11" t="str">
        <f>IF(A11="","",IF(ISNUMBER(MATCH(A11,'Ingredients'!$A$5:$A$154,0)),INDEX('Ingredients'!$B$5:$B$154,MATCH(A11,'Ingredients'!$A$5:$A$154,0)),""))</f>
        <v/>
      </c>
      <c r="D11" s="13" t="str">
        <f>IF(A11="","",IF(ISNUMBER(MATCH(A11,'Ingredients'!$A$5:$A$154,0)),INDEX('Ingredients'!$G$5:$G$154,MATCH(A11,'Ingredients'!$A$5:$A$154,0)),""))</f>
        <v/>
      </c>
      <c r="E11" s="15" t="str">
        <f>IF(OR(A11="",NOT(ISNUMBER(B11)),NOT(ISNUMBER(D11))),"",ROUND(B11*D11,2))</f>
        <v/>
      </c>
      <c r="F11" s="10" t="str">
        <f>IF(A11="","",IF(A11=$A$5,"cannot contain itself",IF(ISNUMBER(MATCH(A11,'Ingredients'!$A$5:$A$154,0)),IF(NOT(ISNUMBER(D11)),"price missing",IF(NOT(ISNUMBER(B11)),"quantity missing","")),IF(ISNUMBER(MATCH(A11,$H$5:$H$19,0)),"sits further down, move it up","not found"))))</f>
        <v/>
      </c>
      <c r="H11" t="str">
        <f>IF(A107="","",A107)</f>
        <v/>
      </c>
      <c r="I11" t="str">
        <f>IF(A107="","",D107)</f>
        <v/>
      </c>
      <c r="J11" s="13" t="str">
        <f>IF(A107="","",E122)</f>
        <v/>
      </c>
      <c r="K11" s="14" t="str">
        <f>IF(A107="","",SUM(L109:L120)+IF(AND(E107&lt;&gt;"",E107&lt;&gt;"check the rows with a note"),1,0))</f>
        <v/>
      </c>
      <c r="L11">
        <f>IF(F11="",0,1)</f>
        <v>0</v>
      </c>
    </row>
    <row r="12" spans="1:12" x14ac:dyDescent="0.25">
      <c r="A12" s="5"/>
      <c r="B12" s="12"/>
      <c r="C12" t="str">
        <f>IF(A12="","",IF(ISNUMBER(MATCH(A12,'Ingredients'!$A$5:$A$154,0)),INDEX('Ingredients'!$B$5:$B$154,MATCH(A12,'Ingredients'!$A$5:$A$154,0)),""))</f>
        <v/>
      </c>
      <c r="D12" s="13" t="str">
        <f>IF(A12="","",IF(ISNUMBER(MATCH(A12,'Ingredients'!$A$5:$A$154,0)),INDEX('Ingredients'!$G$5:$G$154,MATCH(A12,'Ingredients'!$A$5:$A$154,0)),""))</f>
        <v/>
      </c>
      <c r="E12" s="15" t="str">
        <f>IF(OR(A12="",NOT(ISNUMBER(B12)),NOT(ISNUMBER(D12))),"",ROUND(B12*D12,2))</f>
        <v/>
      </c>
      <c r="F12" s="10" t="str">
        <f>IF(A12="","",IF(A12=$A$5,"cannot contain itself",IF(ISNUMBER(MATCH(A12,'Ingredients'!$A$5:$A$154,0)),IF(NOT(ISNUMBER(D12)),"price missing",IF(NOT(ISNUMBER(B12)),"quantity missing","")),IF(ISNUMBER(MATCH(A12,$H$5:$H$19,0)),"sits further down, move it up","not found"))))</f>
        <v/>
      </c>
      <c r="H12" t="str">
        <f>IF(A124="","",A124)</f>
        <v/>
      </c>
      <c r="I12" t="str">
        <f>IF(A124="","",D124)</f>
        <v/>
      </c>
      <c r="J12" s="13" t="str">
        <f>IF(A124="","",E139)</f>
        <v/>
      </c>
      <c r="K12" s="14" t="str">
        <f>IF(A124="","",SUM(L126:L137)+IF(AND(E124&lt;&gt;"",E124&lt;&gt;"check the rows with a note"),1,0))</f>
        <v/>
      </c>
      <c r="L12">
        <f>IF(F12="",0,1)</f>
        <v>0</v>
      </c>
    </row>
    <row r="13" spans="1:12" x14ac:dyDescent="0.25">
      <c r="A13" s="5"/>
      <c r="B13" s="12"/>
      <c r="C13" t="str">
        <f>IF(A13="","",IF(ISNUMBER(MATCH(A13,'Ingredients'!$A$5:$A$154,0)),INDEX('Ingredients'!$B$5:$B$154,MATCH(A13,'Ingredients'!$A$5:$A$154,0)),""))</f>
        <v/>
      </c>
      <c r="D13" s="13" t="str">
        <f>IF(A13="","",IF(ISNUMBER(MATCH(A13,'Ingredients'!$A$5:$A$154,0)),INDEX('Ingredients'!$G$5:$G$154,MATCH(A13,'Ingredients'!$A$5:$A$154,0)),""))</f>
        <v/>
      </c>
      <c r="E13" s="15" t="str">
        <f>IF(OR(A13="",NOT(ISNUMBER(B13)),NOT(ISNUMBER(D13))),"",ROUND(B13*D13,2))</f>
        <v/>
      </c>
      <c r="F13" s="10" t="str">
        <f>IF(A13="","",IF(A13=$A$5,"cannot contain itself",IF(ISNUMBER(MATCH(A13,'Ingredients'!$A$5:$A$154,0)),IF(NOT(ISNUMBER(D13)),"price missing",IF(NOT(ISNUMBER(B13)),"quantity missing","")),IF(ISNUMBER(MATCH(A13,$H$5:$H$19,0)),"sits further down, move it up","not found"))))</f>
        <v/>
      </c>
      <c r="H13" t="str">
        <f>IF(A141="","",A141)</f>
        <v/>
      </c>
      <c r="I13" t="str">
        <f>IF(A141="","",D141)</f>
        <v/>
      </c>
      <c r="J13" s="13" t="str">
        <f>IF(A141="","",E156)</f>
        <v/>
      </c>
      <c r="K13" s="14" t="str">
        <f>IF(A141="","",SUM(L143:L154)+IF(AND(E141&lt;&gt;"",E141&lt;&gt;"check the rows with a note"),1,0))</f>
        <v/>
      </c>
      <c r="L13">
        <f>IF(F13="",0,1)</f>
        <v>0</v>
      </c>
    </row>
    <row r="14" spans="1:12" x14ac:dyDescent="0.25">
      <c r="A14" s="5"/>
      <c r="B14" s="12"/>
      <c r="C14" t="str">
        <f>IF(A14="","",IF(ISNUMBER(MATCH(A14,'Ingredients'!$A$5:$A$154,0)),INDEX('Ingredients'!$B$5:$B$154,MATCH(A14,'Ingredients'!$A$5:$A$154,0)),""))</f>
        <v/>
      </c>
      <c r="D14" s="13" t="str">
        <f>IF(A14="","",IF(ISNUMBER(MATCH(A14,'Ingredients'!$A$5:$A$154,0)),INDEX('Ingredients'!$G$5:$G$154,MATCH(A14,'Ingredients'!$A$5:$A$154,0)),""))</f>
        <v/>
      </c>
      <c r="E14" s="15" t="str">
        <f>IF(OR(A14="",NOT(ISNUMBER(B14)),NOT(ISNUMBER(D14))),"",ROUND(B14*D14,2))</f>
        <v/>
      </c>
      <c r="F14" s="10" t="str">
        <f>IF(A14="","",IF(A14=$A$5,"cannot contain itself",IF(ISNUMBER(MATCH(A14,'Ingredients'!$A$5:$A$154,0)),IF(NOT(ISNUMBER(D14)),"price missing",IF(NOT(ISNUMBER(B14)),"quantity missing","")),IF(ISNUMBER(MATCH(A14,$H$5:$H$19,0)),"sits further down, move it up","not found"))))</f>
        <v/>
      </c>
      <c r="H14" t="str">
        <f>IF(A158="","",A158)</f>
        <v/>
      </c>
      <c r="I14" t="str">
        <f>IF(A158="","",D158)</f>
        <v/>
      </c>
      <c r="J14" s="13" t="str">
        <f>IF(A158="","",E173)</f>
        <v/>
      </c>
      <c r="K14" s="14" t="str">
        <f>IF(A158="","",SUM(L160:L171)+IF(AND(E158&lt;&gt;"",E158&lt;&gt;"check the rows with a note"),1,0))</f>
        <v/>
      </c>
      <c r="L14">
        <f>IF(F14="",0,1)</f>
        <v>0</v>
      </c>
    </row>
    <row r="15" spans="1:12" x14ac:dyDescent="0.25">
      <c r="A15" s="5"/>
      <c r="B15" s="12"/>
      <c r="C15" t="str">
        <f>IF(A15="","",IF(ISNUMBER(MATCH(A15,'Ingredients'!$A$5:$A$154,0)),INDEX('Ingredients'!$B$5:$B$154,MATCH(A15,'Ingredients'!$A$5:$A$154,0)),""))</f>
        <v/>
      </c>
      <c r="D15" s="13" t="str">
        <f>IF(A15="","",IF(ISNUMBER(MATCH(A15,'Ingredients'!$A$5:$A$154,0)),INDEX('Ingredients'!$G$5:$G$154,MATCH(A15,'Ingredients'!$A$5:$A$154,0)),""))</f>
        <v/>
      </c>
      <c r="E15" s="15" t="str">
        <f>IF(OR(A15="",NOT(ISNUMBER(B15)),NOT(ISNUMBER(D15))),"",ROUND(B15*D15,2))</f>
        <v/>
      </c>
      <c r="F15" s="10" t="str">
        <f>IF(A15="","",IF(A15=$A$5,"cannot contain itself",IF(ISNUMBER(MATCH(A15,'Ingredients'!$A$5:$A$154,0)),IF(NOT(ISNUMBER(D15)),"price missing",IF(NOT(ISNUMBER(B15)),"quantity missing","")),IF(ISNUMBER(MATCH(A15,$H$5:$H$19,0)),"sits further down, move it up","not found"))))</f>
        <v/>
      </c>
      <c r="H15" t="str">
        <f>IF(A175="","",A175)</f>
        <v/>
      </c>
      <c r="I15" t="str">
        <f>IF(A175="","",D175)</f>
        <v/>
      </c>
      <c r="J15" s="13" t="str">
        <f>IF(A175="","",E190)</f>
        <v/>
      </c>
      <c r="K15" s="14" t="str">
        <f>IF(A175="","",SUM(L177:L188)+IF(AND(E175&lt;&gt;"",E175&lt;&gt;"check the rows with a note"),1,0))</f>
        <v/>
      </c>
      <c r="L15">
        <f>IF(F15="",0,1)</f>
        <v>0</v>
      </c>
    </row>
    <row r="16" spans="1:12" x14ac:dyDescent="0.25">
      <c r="A16" s="5"/>
      <c r="B16" s="12"/>
      <c r="C16" t="str">
        <f>IF(A16="","",IF(ISNUMBER(MATCH(A16,'Ingredients'!$A$5:$A$154,0)),INDEX('Ingredients'!$B$5:$B$154,MATCH(A16,'Ingredients'!$A$5:$A$154,0)),""))</f>
        <v/>
      </c>
      <c r="D16" s="13" t="str">
        <f>IF(A16="","",IF(ISNUMBER(MATCH(A16,'Ingredients'!$A$5:$A$154,0)),INDEX('Ingredients'!$G$5:$G$154,MATCH(A16,'Ingredients'!$A$5:$A$154,0)),""))</f>
        <v/>
      </c>
      <c r="E16" s="15" t="str">
        <f>IF(OR(A16="",NOT(ISNUMBER(B16)),NOT(ISNUMBER(D16))),"",ROUND(B16*D16,2))</f>
        <v/>
      </c>
      <c r="F16" s="10" t="str">
        <f>IF(A16="","",IF(A16=$A$5,"cannot contain itself",IF(ISNUMBER(MATCH(A16,'Ingredients'!$A$5:$A$154,0)),IF(NOT(ISNUMBER(D16)),"price missing",IF(NOT(ISNUMBER(B16)),"quantity missing","")),IF(ISNUMBER(MATCH(A16,$H$5:$H$19,0)),"sits further down, move it up","not found"))))</f>
        <v/>
      </c>
      <c r="H16" t="str">
        <f>IF(A192="","",A192)</f>
        <v/>
      </c>
      <c r="I16" t="str">
        <f>IF(A192="","",D192)</f>
        <v/>
      </c>
      <c r="J16" s="13" t="str">
        <f>IF(A192="","",E207)</f>
        <v/>
      </c>
      <c r="K16" s="14" t="str">
        <f>IF(A192="","",SUM(L194:L205)+IF(AND(E192&lt;&gt;"",E192&lt;&gt;"check the rows with a note"),1,0))</f>
        <v/>
      </c>
      <c r="L16">
        <f>IF(F16="",0,1)</f>
        <v>0</v>
      </c>
    </row>
    <row r="17" spans="1:12" x14ac:dyDescent="0.25">
      <c r="A17" s="5"/>
      <c r="B17" s="12"/>
      <c r="C17" t="str">
        <f>IF(A17="","",IF(ISNUMBER(MATCH(A17,'Ingredients'!$A$5:$A$154,0)),INDEX('Ingredients'!$B$5:$B$154,MATCH(A17,'Ingredients'!$A$5:$A$154,0)),""))</f>
        <v/>
      </c>
      <c r="D17" s="13" t="str">
        <f>IF(A17="","",IF(ISNUMBER(MATCH(A17,'Ingredients'!$A$5:$A$154,0)),INDEX('Ingredients'!$G$5:$G$154,MATCH(A17,'Ingredients'!$A$5:$A$154,0)),""))</f>
        <v/>
      </c>
      <c r="E17" s="15" t="str">
        <f>IF(OR(A17="",NOT(ISNUMBER(B17)),NOT(ISNUMBER(D17))),"",ROUND(B17*D17,2))</f>
        <v/>
      </c>
      <c r="F17" s="10" t="str">
        <f>IF(A17="","",IF(A17=$A$5,"cannot contain itself",IF(ISNUMBER(MATCH(A17,'Ingredients'!$A$5:$A$154,0)),IF(NOT(ISNUMBER(D17)),"price missing",IF(NOT(ISNUMBER(B17)),"quantity missing","")),IF(ISNUMBER(MATCH(A17,$H$5:$H$19,0)),"sits further down, move it up","not found"))))</f>
        <v/>
      </c>
      <c r="H17" t="str">
        <f>IF(A209="","",A209)</f>
        <v/>
      </c>
      <c r="I17" t="str">
        <f>IF(A209="","",D209)</f>
        <v/>
      </c>
      <c r="J17" s="13" t="str">
        <f>IF(A209="","",E224)</f>
        <v/>
      </c>
      <c r="K17" s="14" t="str">
        <f>IF(A209="","",SUM(L211:L222)+IF(AND(E209&lt;&gt;"",E209&lt;&gt;"check the rows with a note"),1,0))</f>
        <v/>
      </c>
      <c r="L17">
        <f>IF(F17="",0,1)</f>
        <v>0</v>
      </c>
    </row>
    <row r="18" spans="1:12" x14ac:dyDescent="0.25">
      <c r="A18" s="5"/>
      <c r="B18" s="12"/>
      <c r="C18" t="str">
        <f>IF(A18="","",IF(ISNUMBER(MATCH(A18,'Ingredients'!$A$5:$A$154,0)),INDEX('Ingredients'!$B$5:$B$154,MATCH(A18,'Ingredients'!$A$5:$A$154,0)),""))</f>
        <v/>
      </c>
      <c r="D18" s="13" t="str">
        <f>IF(A18="","",IF(ISNUMBER(MATCH(A18,'Ingredients'!$A$5:$A$154,0)),INDEX('Ingredients'!$G$5:$G$154,MATCH(A18,'Ingredients'!$A$5:$A$154,0)),""))</f>
        <v/>
      </c>
      <c r="E18" s="15" t="str">
        <f>IF(OR(A18="",NOT(ISNUMBER(B18)),NOT(ISNUMBER(D18))),"",ROUND(B18*D18,2))</f>
        <v/>
      </c>
      <c r="F18" s="10" t="str">
        <f>IF(A18="","",IF(A18=$A$5,"cannot contain itself",IF(ISNUMBER(MATCH(A18,'Ingredients'!$A$5:$A$154,0)),IF(NOT(ISNUMBER(D18)),"price missing",IF(NOT(ISNUMBER(B18)),"quantity missing","")),IF(ISNUMBER(MATCH(A18,$H$5:$H$19,0)),"sits further down, move it up","not found"))))</f>
        <v/>
      </c>
      <c r="H18" t="str">
        <f>IF(A226="","",A226)</f>
        <v/>
      </c>
      <c r="I18" t="str">
        <f>IF(A226="","",D226)</f>
        <v/>
      </c>
      <c r="J18" s="13" t="str">
        <f>IF(A226="","",E241)</f>
        <v/>
      </c>
      <c r="K18" s="14" t="str">
        <f>IF(A226="","",SUM(L228:L239)+IF(AND(E226&lt;&gt;"",E226&lt;&gt;"check the rows with a note"),1,0))</f>
        <v/>
      </c>
      <c r="L18">
        <f>IF(F18="",0,1)</f>
        <v>0</v>
      </c>
    </row>
    <row r="19" spans="1:11" x14ac:dyDescent="0.25">
      <c r="A19" s="16" t="s">
        <v>47</v>
      </c>
      <c r="E19" s="9">
        <f>IF(A5="","",ROUND(SUM(E7:E18),2))</f>
        <v>45.35</v>
      </c>
      <c r="H19" t="str">
        <f>IF(A243="","",A243)</f>
        <v/>
      </c>
      <c r="I19" t="str">
        <f>IF(A243="","",D243)</f>
        <v/>
      </c>
      <c r="J19" s="13" t="str">
        <f>IF(A243="","",E258)</f>
        <v/>
      </c>
      <c r="K19" s="14" t="str">
        <f>IF(A243="","",SUM(L245:L256)+IF(AND(E243&lt;&gt;"",E243&lt;&gt;"check the rows with a note"),1,0))</f>
        <v/>
      </c>
    </row>
    <row r="20" spans="1:5" x14ac:dyDescent="0.25">
      <c r="A20" s="16" t="s">
        <v>39</v>
      </c>
      <c r="E20" s="17">
        <f>IF(OR(A5="",NOT(ISNUMBER(C5))),"",IF(C5&lt;=0,"",E19/C5))</f>
        <v>11.3375</v>
      </c>
    </row>
    <row r="22" spans="1:5" x14ac:dyDescent="0.25">
      <c r="A22" s="11"/>
      <c r="B22" s="2" t="s">
        <v>42</v>
      </c>
      <c r="C22" s="12"/>
      <c r="D22" s="5"/>
      <c r="E22" s="10" t="str">
        <f>IF(A22="","",IF(COUNTIF($H$5:$H$19,A22)&gt;1,"name used twice, only the first counts",IF(ISNUMBER(MATCH(A22,'Ingredients'!$A$5:$A$154,0)),"name is also an ingredient",IF(NOT(ISNUMBER(C22)),"batch yield missing",IF(C22&lt;=0,"batch yield missing",IF(SUM(L24:L35)&gt;0,"check the rows with a note",""))))))</f>
        <v/>
      </c>
    </row>
    <row r="23" spans="1:6" x14ac:dyDescent="0.25">
      <c r="A23" s="4" t="s">
        <v>43</v>
      </c>
      <c r="B23" s="4" t="s">
        <v>44</v>
      </c>
      <c r="C23" s="4" t="s">
        <v>18</v>
      </c>
      <c r="D23" s="4" t="s">
        <v>45</v>
      </c>
      <c r="E23" s="4" t="s">
        <v>46</v>
      </c>
      <c r="F23" s="4" t="s">
        <v>24</v>
      </c>
    </row>
    <row r="24" spans="1:12" x14ac:dyDescent="0.25">
      <c r="A24" s="5"/>
      <c r="B24" s="12"/>
      <c r="C24" t="str">
        <f>IF(A24="","",IF(ISNUMBER(MATCH(A24,'Ingredients'!$A$5:$A$154,0)),INDEX('Ingredients'!$B$5:$B$154,MATCH(A24,'Ingredients'!$A$5:$A$154,0)),IF(ISNUMBER(MATCH(A24,$H$5:$H$5,0)),INDEX($I$5:$I$5,MATCH(A24,$H$5:$H$5,0)),"")))</f>
        <v/>
      </c>
      <c r="D24" s="13" t="str">
        <f>IF(A24="","",IF(ISNUMBER(MATCH(A24,'Ingredients'!$A$5:$A$154,0)),INDEX('Ingredients'!$G$5:$G$154,MATCH(A24,'Ingredients'!$A$5:$A$154,0)),IF(ISNUMBER(MATCH(A24,$H$5:$H$5,0)),INDEX($J$5:$J$5,MATCH(A24,$H$5:$H$5,0)),"")))</f>
        <v/>
      </c>
      <c r="E24" s="15" t="str">
        <f>IF(OR(A24="",NOT(ISNUMBER(B24)),NOT(ISNUMBER(D24))),"",ROUND(B24*D24,2))</f>
        <v/>
      </c>
      <c r="F24" s="10" t="str">
        <f>IF(A24="","",IF(A24=$A$22,"cannot contain itself",IF(OR(ISNUMBER(MATCH(A24,'Ingredients'!$A$5:$A$154,0)),ISNUMBER(MATCH(A24,$H$5:$H$5,0))),IF(NOT(ISNUMBER(D24)),"price missing",IF(NOT(ISNUMBER(B24)),"quantity missing",IF(ISNUMBER(MATCH(A24,'Ingredients'!$A$5:$A$154,0)),"",IF(INDEX($K$5:$K$5,MATCH(A24,$H$5:$H$5,0))&gt;0,"base recipe incomplete","")))),IF(ISNUMBER(MATCH(A24,$H$5:$H$19,0)),"sits further down, move it up","not found"))))</f>
        <v/>
      </c>
      <c r="L24">
        <f>IF(F24="",0,1)</f>
        <v>0</v>
      </c>
    </row>
    <row r="25" spans="1:12" x14ac:dyDescent="0.25">
      <c r="A25" s="5"/>
      <c r="B25" s="12"/>
      <c r="C25" t="str">
        <f>IF(A25="","",IF(ISNUMBER(MATCH(A25,'Ingredients'!$A$5:$A$154,0)),INDEX('Ingredients'!$B$5:$B$154,MATCH(A25,'Ingredients'!$A$5:$A$154,0)),IF(ISNUMBER(MATCH(A25,$H$5:$H$5,0)),INDEX($I$5:$I$5,MATCH(A25,$H$5:$H$5,0)),"")))</f>
        <v/>
      </c>
      <c r="D25" s="13" t="str">
        <f>IF(A25="","",IF(ISNUMBER(MATCH(A25,'Ingredients'!$A$5:$A$154,0)),INDEX('Ingredients'!$G$5:$G$154,MATCH(A25,'Ingredients'!$A$5:$A$154,0)),IF(ISNUMBER(MATCH(A25,$H$5:$H$5,0)),INDEX($J$5:$J$5,MATCH(A25,$H$5:$H$5,0)),"")))</f>
        <v/>
      </c>
      <c r="E25" s="15" t="str">
        <f>IF(OR(A25="",NOT(ISNUMBER(B25)),NOT(ISNUMBER(D25))),"",ROUND(B25*D25,2))</f>
        <v/>
      </c>
      <c r="F25" s="10" t="str">
        <f>IF(A25="","",IF(A25=$A$22,"cannot contain itself",IF(OR(ISNUMBER(MATCH(A25,'Ingredients'!$A$5:$A$154,0)),ISNUMBER(MATCH(A25,$H$5:$H$5,0))),IF(NOT(ISNUMBER(D25)),"price missing",IF(NOT(ISNUMBER(B25)),"quantity missing",IF(ISNUMBER(MATCH(A25,'Ingredients'!$A$5:$A$154,0)),"",IF(INDEX($K$5:$K$5,MATCH(A25,$H$5:$H$5,0))&gt;0,"base recipe incomplete","")))),IF(ISNUMBER(MATCH(A25,$H$5:$H$19,0)),"sits further down, move it up","not found"))))</f>
        <v/>
      </c>
      <c r="L25">
        <f>IF(F25="",0,1)</f>
        <v>0</v>
      </c>
    </row>
    <row r="26" spans="1:12" x14ac:dyDescent="0.25">
      <c r="A26" s="5"/>
      <c r="B26" s="12"/>
      <c r="C26" t="str">
        <f>IF(A26="","",IF(ISNUMBER(MATCH(A26,'Ingredients'!$A$5:$A$154,0)),INDEX('Ingredients'!$B$5:$B$154,MATCH(A26,'Ingredients'!$A$5:$A$154,0)),IF(ISNUMBER(MATCH(A26,$H$5:$H$5,0)),INDEX($I$5:$I$5,MATCH(A26,$H$5:$H$5,0)),"")))</f>
        <v/>
      </c>
      <c r="D26" s="13" t="str">
        <f>IF(A26="","",IF(ISNUMBER(MATCH(A26,'Ingredients'!$A$5:$A$154,0)),INDEX('Ingredients'!$G$5:$G$154,MATCH(A26,'Ingredients'!$A$5:$A$154,0)),IF(ISNUMBER(MATCH(A26,$H$5:$H$5,0)),INDEX($J$5:$J$5,MATCH(A26,$H$5:$H$5,0)),"")))</f>
        <v/>
      </c>
      <c r="E26" s="15" t="str">
        <f>IF(OR(A26="",NOT(ISNUMBER(B26)),NOT(ISNUMBER(D26))),"",ROUND(B26*D26,2))</f>
        <v/>
      </c>
      <c r="F26" s="10" t="str">
        <f>IF(A26="","",IF(A26=$A$22,"cannot contain itself",IF(OR(ISNUMBER(MATCH(A26,'Ingredients'!$A$5:$A$154,0)),ISNUMBER(MATCH(A26,$H$5:$H$5,0))),IF(NOT(ISNUMBER(D26)),"price missing",IF(NOT(ISNUMBER(B26)),"quantity missing",IF(ISNUMBER(MATCH(A26,'Ingredients'!$A$5:$A$154,0)),"",IF(INDEX($K$5:$K$5,MATCH(A26,$H$5:$H$5,0))&gt;0,"base recipe incomplete","")))),IF(ISNUMBER(MATCH(A26,$H$5:$H$19,0)),"sits further down, move it up","not found"))))</f>
        <v/>
      </c>
      <c r="L26">
        <f>IF(F26="",0,1)</f>
        <v>0</v>
      </c>
    </row>
    <row r="27" spans="1:12" x14ac:dyDescent="0.25">
      <c r="A27" s="5"/>
      <c r="B27" s="12"/>
      <c r="C27" t="str">
        <f>IF(A27="","",IF(ISNUMBER(MATCH(A27,'Ingredients'!$A$5:$A$154,0)),INDEX('Ingredients'!$B$5:$B$154,MATCH(A27,'Ingredients'!$A$5:$A$154,0)),IF(ISNUMBER(MATCH(A27,$H$5:$H$5,0)),INDEX($I$5:$I$5,MATCH(A27,$H$5:$H$5,0)),"")))</f>
        <v/>
      </c>
      <c r="D27" s="13" t="str">
        <f>IF(A27="","",IF(ISNUMBER(MATCH(A27,'Ingredients'!$A$5:$A$154,0)),INDEX('Ingredients'!$G$5:$G$154,MATCH(A27,'Ingredients'!$A$5:$A$154,0)),IF(ISNUMBER(MATCH(A27,$H$5:$H$5,0)),INDEX($J$5:$J$5,MATCH(A27,$H$5:$H$5,0)),"")))</f>
        <v/>
      </c>
      <c r="E27" s="15" t="str">
        <f>IF(OR(A27="",NOT(ISNUMBER(B27)),NOT(ISNUMBER(D27))),"",ROUND(B27*D27,2))</f>
        <v/>
      </c>
      <c r="F27" s="10" t="str">
        <f>IF(A27="","",IF(A27=$A$22,"cannot contain itself",IF(OR(ISNUMBER(MATCH(A27,'Ingredients'!$A$5:$A$154,0)),ISNUMBER(MATCH(A27,$H$5:$H$5,0))),IF(NOT(ISNUMBER(D27)),"price missing",IF(NOT(ISNUMBER(B27)),"quantity missing",IF(ISNUMBER(MATCH(A27,'Ingredients'!$A$5:$A$154,0)),"",IF(INDEX($K$5:$K$5,MATCH(A27,$H$5:$H$5,0))&gt;0,"base recipe incomplete","")))),IF(ISNUMBER(MATCH(A27,$H$5:$H$19,0)),"sits further down, move it up","not found"))))</f>
        <v/>
      </c>
      <c r="L27">
        <f>IF(F27="",0,1)</f>
        <v>0</v>
      </c>
    </row>
    <row r="28" spans="1:12" x14ac:dyDescent="0.25">
      <c r="A28" s="5"/>
      <c r="B28" s="12"/>
      <c r="C28" t="str">
        <f>IF(A28="","",IF(ISNUMBER(MATCH(A28,'Ingredients'!$A$5:$A$154,0)),INDEX('Ingredients'!$B$5:$B$154,MATCH(A28,'Ingredients'!$A$5:$A$154,0)),IF(ISNUMBER(MATCH(A28,$H$5:$H$5,0)),INDEX($I$5:$I$5,MATCH(A28,$H$5:$H$5,0)),"")))</f>
        <v/>
      </c>
      <c r="D28" s="13" t="str">
        <f>IF(A28="","",IF(ISNUMBER(MATCH(A28,'Ingredients'!$A$5:$A$154,0)),INDEX('Ingredients'!$G$5:$G$154,MATCH(A28,'Ingredients'!$A$5:$A$154,0)),IF(ISNUMBER(MATCH(A28,$H$5:$H$5,0)),INDEX($J$5:$J$5,MATCH(A28,$H$5:$H$5,0)),"")))</f>
        <v/>
      </c>
      <c r="E28" s="15" t="str">
        <f>IF(OR(A28="",NOT(ISNUMBER(B28)),NOT(ISNUMBER(D28))),"",ROUND(B28*D28,2))</f>
        <v/>
      </c>
      <c r="F28" s="10" t="str">
        <f>IF(A28="","",IF(A28=$A$22,"cannot contain itself",IF(OR(ISNUMBER(MATCH(A28,'Ingredients'!$A$5:$A$154,0)),ISNUMBER(MATCH(A28,$H$5:$H$5,0))),IF(NOT(ISNUMBER(D28)),"price missing",IF(NOT(ISNUMBER(B28)),"quantity missing",IF(ISNUMBER(MATCH(A28,'Ingredients'!$A$5:$A$154,0)),"",IF(INDEX($K$5:$K$5,MATCH(A28,$H$5:$H$5,0))&gt;0,"base recipe incomplete","")))),IF(ISNUMBER(MATCH(A28,$H$5:$H$19,0)),"sits further down, move it up","not found"))))</f>
        <v/>
      </c>
      <c r="L28">
        <f>IF(F28="",0,1)</f>
        <v>0</v>
      </c>
    </row>
    <row r="29" spans="1:12" x14ac:dyDescent="0.25">
      <c r="A29" s="5"/>
      <c r="B29" s="12"/>
      <c r="C29" t="str">
        <f>IF(A29="","",IF(ISNUMBER(MATCH(A29,'Ingredients'!$A$5:$A$154,0)),INDEX('Ingredients'!$B$5:$B$154,MATCH(A29,'Ingredients'!$A$5:$A$154,0)),IF(ISNUMBER(MATCH(A29,$H$5:$H$5,0)),INDEX($I$5:$I$5,MATCH(A29,$H$5:$H$5,0)),"")))</f>
        <v/>
      </c>
      <c r="D29" s="13" t="str">
        <f>IF(A29="","",IF(ISNUMBER(MATCH(A29,'Ingredients'!$A$5:$A$154,0)),INDEX('Ingredients'!$G$5:$G$154,MATCH(A29,'Ingredients'!$A$5:$A$154,0)),IF(ISNUMBER(MATCH(A29,$H$5:$H$5,0)),INDEX($J$5:$J$5,MATCH(A29,$H$5:$H$5,0)),"")))</f>
        <v/>
      </c>
      <c r="E29" s="15" t="str">
        <f>IF(OR(A29="",NOT(ISNUMBER(B29)),NOT(ISNUMBER(D29))),"",ROUND(B29*D29,2))</f>
        <v/>
      </c>
      <c r="F29" s="10" t="str">
        <f>IF(A29="","",IF(A29=$A$22,"cannot contain itself",IF(OR(ISNUMBER(MATCH(A29,'Ingredients'!$A$5:$A$154,0)),ISNUMBER(MATCH(A29,$H$5:$H$5,0))),IF(NOT(ISNUMBER(D29)),"price missing",IF(NOT(ISNUMBER(B29)),"quantity missing",IF(ISNUMBER(MATCH(A29,'Ingredients'!$A$5:$A$154,0)),"",IF(INDEX($K$5:$K$5,MATCH(A29,$H$5:$H$5,0))&gt;0,"base recipe incomplete","")))),IF(ISNUMBER(MATCH(A29,$H$5:$H$19,0)),"sits further down, move it up","not found"))))</f>
        <v/>
      </c>
      <c r="L29">
        <f>IF(F29="",0,1)</f>
        <v>0</v>
      </c>
    </row>
    <row r="30" spans="1:12" x14ac:dyDescent="0.25">
      <c r="A30" s="5"/>
      <c r="B30" s="12"/>
      <c r="C30" t="str">
        <f>IF(A30="","",IF(ISNUMBER(MATCH(A30,'Ingredients'!$A$5:$A$154,0)),INDEX('Ingredients'!$B$5:$B$154,MATCH(A30,'Ingredients'!$A$5:$A$154,0)),IF(ISNUMBER(MATCH(A30,$H$5:$H$5,0)),INDEX($I$5:$I$5,MATCH(A30,$H$5:$H$5,0)),"")))</f>
        <v/>
      </c>
      <c r="D30" s="13" t="str">
        <f>IF(A30="","",IF(ISNUMBER(MATCH(A30,'Ingredients'!$A$5:$A$154,0)),INDEX('Ingredients'!$G$5:$G$154,MATCH(A30,'Ingredients'!$A$5:$A$154,0)),IF(ISNUMBER(MATCH(A30,$H$5:$H$5,0)),INDEX($J$5:$J$5,MATCH(A30,$H$5:$H$5,0)),"")))</f>
        <v/>
      </c>
      <c r="E30" s="15" t="str">
        <f>IF(OR(A30="",NOT(ISNUMBER(B30)),NOT(ISNUMBER(D30))),"",ROUND(B30*D30,2))</f>
        <v/>
      </c>
      <c r="F30" s="10" t="str">
        <f>IF(A30="","",IF(A30=$A$22,"cannot contain itself",IF(OR(ISNUMBER(MATCH(A30,'Ingredients'!$A$5:$A$154,0)),ISNUMBER(MATCH(A30,$H$5:$H$5,0))),IF(NOT(ISNUMBER(D30)),"price missing",IF(NOT(ISNUMBER(B30)),"quantity missing",IF(ISNUMBER(MATCH(A30,'Ingredients'!$A$5:$A$154,0)),"",IF(INDEX($K$5:$K$5,MATCH(A30,$H$5:$H$5,0))&gt;0,"base recipe incomplete","")))),IF(ISNUMBER(MATCH(A30,$H$5:$H$19,0)),"sits further down, move it up","not found"))))</f>
        <v/>
      </c>
      <c r="L30">
        <f>IF(F30="",0,1)</f>
        <v>0</v>
      </c>
    </row>
    <row r="31" spans="1:12" x14ac:dyDescent="0.25">
      <c r="A31" s="5"/>
      <c r="B31" s="12"/>
      <c r="C31" t="str">
        <f>IF(A31="","",IF(ISNUMBER(MATCH(A31,'Ingredients'!$A$5:$A$154,0)),INDEX('Ingredients'!$B$5:$B$154,MATCH(A31,'Ingredients'!$A$5:$A$154,0)),IF(ISNUMBER(MATCH(A31,$H$5:$H$5,0)),INDEX($I$5:$I$5,MATCH(A31,$H$5:$H$5,0)),"")))</f>
        <v/>
      </c>
      <c r="D31" s="13" t="str">
        <f>IF(A31="","",IF(ISNUMBER(MATCH(A31,'Ingredients'!$A$5:$A$154,0)),INDEX('Ingredients'!$G$5:$G$154,MATCH(A31,'Ingredients'!$A$5:$A$154,0)),IF(ISNUMBER(MATCH(A31,$H$5:$H$5,0)),INDEX($J$5:$J$5,MATCH(A31,$H$5:$H$5,0)),"")))</f>
        <v/>
      </c>
      <c r="E31" s="15" t="str">
        <f>IF(OR(A31="",NOT(ISNUMBER(B31)),NOT(ISNUMBER(D31))),"",ROUND(B31*D31,2))</f>
        <v/>
      </c>
      <c r="F31" s="10" t="str">
        <f>IF(A31="","",IF(A31=$A$22,"cannot contain itself",IF(OR(ISNUMBER(MATCH(A31,'Ingredients'!$A$5:$A$154,0)),ISNUMBER(MATCH(A31,$H$5:$H$5,0))),IF(NOT(ISNUMBER(D31)),"price missing",IF(NOT(ISNUMBER(B31)),"quantity missing",IF(ISNUMBER(MATCH(A31,'Ingredients'!$A$5:$A$154,0)),"",IF(INDEX($K$5:$K$5,MATCH(A31,$H$5:$H$5,0))&gt;0,"base recipe incomplete","")))),IF(ISNUMBER(MATCH(A31,$H$5:$H$19,0)),"sits further down, move it up","not found"))))</f>
        <v/>
      </c>
      <c r="L31">
        <f>IF(F31="",0,1)</f>
        <v>0</v>
      </c>
    </row>
    <row r="32" spans="1:12" x14ac:dyDescent="0.25">
      <c r="A32" s="5"/>
      <c r="B32" s="12"/>
      <c r="C32" t="str">
        <f>IF(A32="","",IF(ISNUMBER(MATCH(A32,'Ingredients'!$A$5:$A$154,0)),INDEX('Ingredients'!$B$5:$B$154,MATCH(A32,'Ingredients'!$A$5:$A$154,0)),IF(ISNUMBER(MATCH(A32,$H$5:$H$5,0)),INDEX($I$5:$I$5,MATCH(A32,$H$5:$H$5,0)),"")))</f>
        <v/>
      </c>
      <c r="D32" s="13" t="str">
        <f>IF(A32="","",IF(ISNUMBER(MATCH(A32,'Ingredients'!$A$5:$A$154,0)),INDEX('Ingredients'!$G$5:$G$154,MATCH(A32,'Ingredients'!$A$5:$A$154,0)),IF(ISNUMBER(MATCH(A32,$H$5:$H$5,0)),INDEX($J$5:$J$5,MATCH(A32,$H$5:$H$5,0)),"")))</f>
        <v/>
      </c>
      <c r="E32" s="15" t="str">
        <f>IF(OR(A32="",NOT(ISNUMBER(B32)),NOT(ISNUMBER(D32))),"",ROUND(B32*D32,2))</f>
        <v/>
      </c>
      <c r="F32" s="10" t="str">
        <f>IF(A32="","",IF(A32=$A$22,"cannot contain itself",IF(OR(ISNUMBER(MATCH(A32,'Ingredients'!$A$5:$A$154,0)),ISNUMBER(MATCH(A32,$H$5:$H$5,0))),IF(NOT(ISNUMBER(D32)),"price missing",IF(NOT(ISNUMBER(B32)),"quantity missing",IF(ISNUMBER(MATCH(A32,'Ingredients'!$A$5:$A$154,0)),"",IF(INDEX($K$5:$K$5,MATCH(A32,$H$5:$H$5,0))&gt;0,"base recipe incomplete","")))),IF(ISNUMBER(MATCH(A32,$H$5:$H$19,0)),"sits further down, move it up","not found"))))</f>
        <v/>
      </c>
      <c r="L32">
        <f>IF(F32="",0,1)</f>
        <v>0</v>
      </c>
    </row>
    <row r="33" spans="1:12" x14ac:dyDescent="0.25">
      <c r="A33" s="5"/>
      <c r="B33" s="12"/>
      <c r="C33" t="str">
        <f>IF(A33="","",IF(ISNUMBER(MATCH(A33,'Ingredients'!$A$5:$A$154,0)),INDEX('Ingredients'!$B$5:$B$154,MATCH(A33,'Ingredients'!$A$5:$A$154,0)),IF(ISNUMBER(MATCH(A33,$H$5:$H$5,0)),INDEX($I$5:$I$5,MATCH(A33,$H$5:$H$5,0)),"")))</f>
        <v/>
      </c>
      <c r="D33" s="13" t="str">
        <f>IF(A33="","",IF(ISNUMBER(MATCH(A33,'Ingredients'!$A$5:$A$154,0)),INDEX('Ingredients'!$G$5:$G$154,MATCH(A33,'Ingredients'!$A$5:$A$154,0)),IF(ISNUMBER(MATCH(A33,$H$5:$H$5,0)),INDEX($J$5:$J$5,MATCH(A33,$H$5:$H$5,0)),"")))</f>
        <v/>
      </c>
      <c r="E33" s="15" t="str">
        <f>IF(OR(A33="",NOT(ISNUMBER(B33)),NOT(ISNUMBER(D33))),"",ROUND(B33*D33,2))</f>
        <v/>
      </c>
      <c r="F33" s="10" t="str">
        <f>IF(A33="","",IF(A33=$A$22,"cannot contain itself",IF(OR(ISNUMBER(MATCH(A33,'Ingredients'!$A$5:$A$154,0)),ISNUMBER(MATCH(A33,$H$5:$H$5,0))),IF(NOT(ISNUMBER(D33)),"price missing",IF(NOT(ISNUMBER(B33)),"quantity missing",IF(ISNUMBER(MATCH(A33,'Ingredients'!$A$5:$A$154,0)),"",IF(INDEX($K$5:$K$5,MATCH(A33,$H$5:$H$5,0))&gt;0,"base recipe incomplete","")))),IF(ISNUMBER(MATCH(A33,$H$5:$H$19,0)),"sits further down, move it up","not found"))))</f>
        <v/>
      </c>
      <c r="L33">
        <f>IF(F33="",0,1)</f>
        <v>0</v>
      </c>
    </row>
    <row r="34" spans="1:12" x14ac:dyDescent="0.25">
      <c r="A34" s="5"/>
      <c r="B34" s="12"/>
      <c r="C34" t="str">
        <f>IF(A34="","",IF(ISNUMBER(MATCH(A34,'Ingredients'!$A$5:$A$154,0)),INDEX('Ingredients'!$B$5:$B$154,MATCH(A34,'Ingredients'!$A$5:$A$154,0)),IF(ISNUMBER(MATCH(A34,$H$5:$H$5,0)),INDEX($I$5:$I$5,MATCH(A34,$H$5:$H$5,0)),"")))</f>
        <v/>
      </c>
      <c r="D34" s="13" t="str">
        <f>IF(A34="","",IF(ISNUMBER(MATCH(A34,'Ingredients'!$A$5:$A$154,0)),INDEX('Ingredients'!$G$5:$G$154,MATCH(A34,'Ingredients'!$A$5:$A$154,0)),IF(ISNUMBER(MATCH(A34,$H$5:$H$5,0)),INDEX($J$5:$J$5,MATCH(A34,$H$5:$H$5,0)),"")))</f>
        <v/>
      </c>
      <c r="E34" s="15" t="str">
        <f>IF(OR(A34="",NOT(ISNUMBER(B34)),NOT(ISNUMBER(D34))),"",ROUND(B34*D34,2))</f>
        <v/>
      </c>
      <c r="F34" s="10" t="str">
        <f>IF(A34="","",IF(A34=$A$22,"cannot contain itself",IF(OR(ISNUMBER(MATCH(A34,'Ingredients'!$A$5:$A$154,0)),ISNUMBER(MATCH(A34,$H$5:$H$5,0))),IF(NOT(ISNUMBER(D34)),"price missing",IF(NOT(ISNUMBER(B34)),"quantity missing",IF(ISNUMBER(MATCH(A34,'Ingredients'!$A$5:$A$154,0)),"",IF(INDEX($K$5:$K$5,MATCH(A34,$H$5:$H$5,0))&gt;0,"base recipe incomplete","")))),IF(ISNUMBER(MATCH(A34,$H$5:$H$19,0)),"sits further down, move it up","not found"))))</f>
        <v/>
      </c>
      <c r="L34">
        <f>IF(F34="",0,1)</f>
        <v>0</v>
      </c>
    </row>
    <row r="35" spans="1:12" x14ac:dyDescent="0.25">
      <c r="A35" s="5"/>
      <c r="B35" s="12"/>
      <c r="C35" t="str">
        <f>IF(A35="","",IF(ISNUMBER(MATCH(A35,'Ingredients'!$A$5:$A$154,0)),INDEX('Ingredients'!$B$5:$B$154,MATCH(A35,'Ingredients'!$A$5:$A$154,0)),IF(ISNUMBER(MATCH(A35,$H$5:$H$5,0)),INDEX($I$5:$I$5,MATCH(A35,$H$5:$H$5,0)),"")))</f>
        <v/>
      </c>
      <c r="D35" s="13" t="str">
        <f>IF(A35="","",IF(ISNUMBER(MATCH(A35,'Ingredients'!$A$5:$A$154,0)),INDEX('Ingredients'!$G$5:$G$154,MATCH(A35,'Ingredients'!$A$5:$A$154,0)),IF(ISNUMBER(MATCH(A35,$H$5:$H$5,0)),INDEX($J$5:$J$5,MATCH(A35,$H$5:$H$5,0)),"")))</f>
        <v/>
      </c>
      <c r="E35" s="15" t="str">
        <f>IF(OR(A35="",NOT(ISNUMBER(B35)),NOT(ISNUMBER(D35))),"",ROUND(B35*D35,2))</f>
        <v/>
      </c>
      <c r="F35" s="10" t="str">
        <f>IF(A35="","",IF(A35=$A$22,"cannot contain itself",IF(OR(ISNUMBER(MATCH(A35,'Ingredients'!$A$5:$A$154,0)),ISNUMBER(MATCH(A35,$H$5:$H$5,0))),IF(NOT(ISNUMBER(D35)),"price missing",IF(NOT(ISNUMBER(B35)),"quantity missing",IF(ISNUMBER(MATCH(A35,'Ingredients'!$A$5:$A$154,0)),"",IF(INDEX($K$5:$K$5,MATCH(A35,$H$5:$H$5,0))&gt;0,"base recipe incomplete","")))),IF(ISNUMBER(MATCH(A35,$H$5:$H$19,0)),"sits further down, move it up","not found"))))</f>
        <v/>
      </c>
      <c r="L35">
        <f>IF(F35="",0,1)</f>
        <v>0</v>
      </c>
    </row>
    <row r="36" spans="1:5" x14ac:dyDescent="0.25">
      <c r="A36" s="16" t="s">
        <v>47</v>
      </c>
      <c r="E36" s="9" t="str">
        <f>IF(A22="","",ROUND(SUM(E24:E35),2))</f>
        <v/>
      </c>
    </row>
    <row r="37" spans="1:5" x14ac:dyDescent="0.25">
      <c r="A37" s="16" t="s">
        <v>39</v>
      </c>
      <c r="E37" s="17" t="str">
        <f>IF(OR(A22="",NOT(ISNUMBER(C22))),"",IF(C22&lt;=0,"",E36/C22))</f>
        <v/>
      </c>
    </row>
    <row r="39" spans="1:5" x14ac:dyDescent="0.25">
      <c r="A39" s="11"/>
      <c r="B39" s="2" t="s">
        <v>42</v>
      </c>
      <c r="C39" s="12"/>
      <c r="D39" s="5"/>
      <c r="E39" s="10" t="str">
        <f>IF(A39="","",IF(COUNTIF($H$5:$H$19,A39)&gt;1,"name used twice, only the first counts",IF(ISNUMBER(MATCH(A39,'Ingredients'!$A$5:$A$154,0)),"name is also an ingredient",IF(NOT(ISNUMBER(C39)),"batch yield missing",IF(C39&lt;=0,"batch yield missing",IF(SUM(L41:L52)&gt;0,"check the rows with a note",""))))))</f>
        <v/>
      </c>
    </row>
    <row r="40" spans="1:6" x14ac:dyDescent="0.25">
      <c r="A40" s="4" t="s">
        <v>43</v>
      </c>
      <c r="B40" s="4" t="s">
        <v>44</v>
      </c>
      <c r="C40" s="4" t="s">
        <v>18</v>
      </c>
      <c r="D40" s="4" t="s">
        <v>45</v>
      </c>
      <c r="E40" s="4" t="s">
        <v>46</v>
      </c>
      <c r="F40" s="4" t="s">
        <v>24</v>
      </c>
    </row>
    <row r="41" spans="1:12" x14ac:dyDescent="0.25">
      <c r="A41" s="5"/>
      <c r="B41" s="12"/>
      <c r="C41" t="str">
        <f>IF(A41="","",IF(ISNUMBER(MATCH(A41,'Ingredients'!$A$5:$A$154,0)),INDEX('Ingredients'!$B$5:$B$154,MATCH(A41,'Ingredients'!$A$5:$A$154,0)),IF(ISNUMBER(MATCH(A41,$H$5:$H$6,0)),INDEX($I$5:$I$6,MATCH(A41,$H$5:$H$6,0)),"")))</f>
        <v/>
      </c>
      <c r="D41" s="13" t="str">
        <f>IF(A41="","",IF(ISNUMBER(MATCH(A41,'Ingredients'!$A$5:$A$154,0)),INDEX('Ingredients'!$G$5:$G$154,MATCH(A41,'Ingredients'!$A$5:$A$154,0)),IF(ISNUMBER(MATCH(A41,$H$5:$H$6,0)),INDEX($J$5:$J$6,MATCH(A41,$H$5:$H$6,0)),"")))</f>
        <v/>
      </c>
      <c r="E41" s="15" t="str">
        <f>IF(OR(A41="",NOT(ISNUMBER(B41)),NOT(ISNUMBER(D41))),"",ROUND(B41*D41,2))</f>
        <v/>
      </c>
      <c r="F41" s="10" t="str">
        <f>IF(A41="","",IF(A41=$A$39,"cannot contain itself",IF(OR(ISNUMBER(MATCH(A41,'Ingredients'!$A$5:$A$154,0)),ISNUMBER(MATCH(A41,$H$5:$H$6,0))),IF(NOT(ISNUMBER(D41)),"price missing",IF(NOT(ISNUMBER(B41)),"quantity missing",IF(ISNUMBER(MATCH(A41,'Ingredients'!$A$5:$A$154,0)),"",IF(INDEX($K$5:$K$6,MATCH(A41,$H$5:$H$6,0))&gt;0,"base recipe incomplete","")))),IF(ISNUMBER(MATCH(A41,$H$5:$H$19,0)),"sits further down, move it up","not found"))))</f>
        <v/>
      </c>
      <c r="L41">
        <f>IF(F41="",0,1)</f>
        <v>0</v>
      </c>
    </row>
    <row r="42" spans="1:12" x14ac:dyDescent="0.25">
      <c r="A42" s="5"/>
      <c r="B42" s="12"/>
      <c r="C42" t="str">
        <f>IF(A42="","",IF(ISNUMBER(MATCH(A42,'Ingredients'!$A$5:$A$154,0)),INDEX('Ingredients'!$B$5:$B$154,MATCH(A42,'Ingredients'!$A$5:$A$154,0)),IF(ISNUMBER(MATCH(A42,$H$5:$H$6,0)),INDEX($I$5:$I$6,MATCH(A42,$H$5:$H$6,0)),"")))</f>
        <v/>
      </c>
      <c r="D42" s="13" t="str">
        <f>IF(A42="","",IF(ISNUMBER(MATCH(A42,'Ingredients'!$A$5:$A$154,0)),INDEX('Ingredients'!$G$5:$G$154,MATCH(A42,'Ingredients'!$A$5:$A$154,0)),IF(ISNUMBER(MATCH(A42,$H$5:$H$6,0)),INDEX($J$5:$J$6,MATCH(A42,$H$5:$H$6,0)),"")))</f>
        <v/>
      </c>
      <c r="E42" s="15" t="str">
        <f>IF(OR(A42="",NOT(ISNUMBER(B42)),NOT(ISNUMBER(D42))),"",ROUND(B42*D42,2))</f>
        <v/>
      </c>
      <c r="F42" s="10" t="str">
        <f>IF(A42="","",IF(A42=$A$39,"cannot contain itself",IF(OR(ISNUMBER(MATCH(A42,'Ingredients'!$A$5:$A$154,0)),ISNUMBER(MATCH(A42,$H$5:$H$6,0))),IF(NOT(ISNUMBER(D42)),"price missing",IF(NOT(ISNUMBER(B42)),"quantity missing",IF(ISNUMBER(MATCH(A42,'Ingredients'!$A$5:$A$154,0)),"",IF(INDEX($K$5:$K$6,MATCH(A42,$H$5:$H$6,0))&gt;0,"base recipe incomplete","")))),IF(ISNUMBER(MATCH(A42,$H$5:$H$19,0)),"sits further down, move it up","not found"))))</f>
        <v/>
      </c>
      <c r="L42">
        <f>IF(F42="",0,1)</f>
        <v>0</v>
      </c>
    </row>
    <row r="43" spans="1:12" x14ac:dyDescent="0.25">
      <c r="A43" s="5"/>
      <c r="B43" s="12"/>
      <c r="C43" t="str">
        <f>IF(A43="","",IF(ISNUMBER(MATCH(A43,'Ingredients'!$A$5:$A$154,0)),INDEX('Ingredients'!$B$5:$B$154,MATCH(A43,'Ingredients'!$A$5:$A$154,0)),IF(ISNUMBER(MATCH(A43,$H$5:$H$6,0)),INDEX($I$5:$I$6,MATCH(A43,$H$5:$H$6,0)),"")))</f>
        <v/>
      </c>
      <c r="D43" s="13" t="str">
        <f>IF(A43="","",IF(ISNUMBER(MATCH(A43,'Ingredients'!$A$5:$A$154,0)),INDEX('Ingredients'!$G$5:$G$154,MATCH(A43,'Ingredients'!$A$5:$A$154,0)),IF(ISNUMBER(MATCH(A43,$H$5:$H$6,0)),INDEX($J$5:$J$6,MATCH(A43,$H$5:$H$6,0)),"")))</f>
        <v/>
      </c>
      <c r="E43" s="15" t="str">
        <f>IF(OR(A43="",NOT(ISNUMBER(B43)),NOT(ISNUMBER(D43))),"",ROUND(B43*D43,2))</f>
        <v/>
      </c>
      <c r="F43" s="10" t="str">
        <f>IF(A43="","",IF(A43=$A$39,"cannot contain itself",IF(OR(ISNUMBER(MATCH(A43,'Ingredients'!$A$5:$A$154,0)),ISNUMBER(MATCH(A43,$H$5:$H$6,0))),IF(NOT(ISNUMBER(D43)),"price missing",IF(NOT(ISNUMBER(B43)),"quantity missing",IF(ISNUMBER(MATCH(A43,'Ingredients'!$A$5:$A$154,0)),"",IF(INDEX($K$5:$K$6,MATCH(A43,$H$5:$H$6,0))&gt;0,"base recipe incomplete","")))),IF(ISNUMBER(MATCH(A43,$H$5:$H$19,0)),"sits further down, move it up","not found"))))</f>
        <v/>
      </c>
      <c r="L43">
        <f>IF(F43="",0,1)</f>
        <v>0</v>
      </c>
    </row>
    <row r="44" spans="1:12" x14ac:dyDescent="0.25">
      <c r="A44" s="5"/>
      <c r="B44" s="12"/>
      <c r="C44" t="str">
        <f>IF(A44="","",IF(ISNUMBER(MATCH(A44,'Ingredients'!$A$5:$A$154,0)),INDEX('Ingredients'!$B$5:$B$154,MATCH(A44,'Ingredients'!$A$5:$A$154,0)),IF(ISNUMBER(MATCH(A44,$H$5:$H$6,0)),INDEX($I$5:$I$6,MATCH(A44,$H$5:$H$6,0)),"")))</f>
        <v/>
      </c>
      <c r="D44" s="13" t="str">
        <f>IF(A44="","",IF(ISNUMBER(MATCH(A44,'Ingredients'!$A$5:$A$154,0)),INDEX('Ingredients'!$G$5:$G$154,MATCH(A44,'Ingredients'!$A$5:$A$154,0)),IF(ISNUMBER(MATCH(A44,$H$5:$H$6,0)),INDEX($J$5:$J$6,MATCH(A44,$H$5:$H$6,0)),"")))</f>
        <v/>
      </c>
      <c r="E44" s="15" t="str">
        <f>IF(OR(A44="",NOT(ISNUMBER(B44)),NOT(ISNUMBER(D44))),"",ROUND(B44*D44,2))</f>
        <v/>
      </c>
      <c r="F44" s="10" t="str">
        <f>IF(A44="","",IF(A44=$A$39,"cannot contain itself",IF(OR(ISNUMBER(MATCH(A44,'Ingredients'!$A$5:$A$154,0)),ISNUMBER(MATCH(A44,$H$5:$H$6,0))),IF(NOT(ISNUMBER(D44)),"price missing",IF(NOT(ISNUMBER(B44)),"quantity missing",IF(ISNUMBER(MATCH(A44,'Ingredients'!$A$5:$A$154,0)),"",IF(INDEX($K$5:$K$6,MATCH(A44,$H$5:$H$6,0))&gt;0,"base recipe incomplete","")))),IF(ISNUMBER(MATCH(A44,$H$5:$H$19,0)),"sits further down, move it up","not found"))))</f>
        <v/>
      </c>
      <c r="L44">
        <f>IF(F44="",0,1)</f>
        <v>0</v>
      </c>
    </row>
    <row r="45" spans="1:12" x14ac:dyDescent="0.25">
      <c r="A45" s="5"/>
      <c r="B45" s="12"/>
      <c r="C45" t="str">
        <f>IF(A45="","",IF(ISNUMBER(MATCH(A45,'Ingredients'!$A$5:$A$154,0)),INDEX('Ingredients'!$B$5:$B$154,MATCH(A45,'Ingredients'!$A$5:$A$154,0)),IF(ISNUMBER(MATCH(A45,$H$5:$H$6,0)),INDEX($I$5:$I$6,MATCH(A45,$H$5:$H$6,0)),"")))</f>
        <v/>
      </c>
      <c r="D45" s="13" t="str">
        <f>IF(A45="","",IF(ISNUMBER(MATCH(A45,'Ingredients'!$A$5:$A$154,0)),INDEX('Ingredients'!$G$5:$G$154,MATCH(A45,'Ingredients'!$A$5:$A$154,0)),IF(ISNUMBER(MATCH(A45,$H$5:$H$6,0)),INDEX($J$5:$J$6,MATCH(A45,$H$5:$H$6,0)),"")))</f>
        <v/>
      </c>
      <c r="E45" s="15" t="str">
        <f>IF(OR(A45="",NOT(ISNUMBER(B45)),NOT(ISNUMBER(D45))),"",ROUND(B45*D45,2))</f>
        <v/>
      </c>
      <c r="F45" s="10" t="str">
        <f>IF(A45="","",IF(A45=$A$39,"cannot contain itself",IF(OR(ISNUMBER(MATCH(A45,'Ingredients'!$A$5:$A$154,0)),ISNUMBER(MATCH(A45,$H$5:$H$6,0))),IF(NOT(ISNUMBER(D45)),"price missing",IF(NOT(ISNUMBER(B45)),"quantity missing",IF(ISNUMBER(MATCH(A45,'Ingredients'!$A$5:$A$154,0)),"",IF(INDEX($K$5:$K$6,MATCH(A45,$H$5:$H$6,0))&gt;0,"base recipe incomplete","")))),IF(ISNUMBER(MATCH(A45,$H$5:$H$19,0)),"sits further down, move it up","not found"))))</f>
        <v/>
      </c>
      <c r="L45">
        <f>IF(F45="",0,1)</f>
        <v>0</v>
      </c>
    </row>
    <row r="46" spans="1:12" x14ac:dyDescent="0.25">
      <c r="A46" s="5"/>
      <c r="B46" s="12"/>
      <c r="C46" t="str">
        <f>IF(A46="","",IF(ISNUMBER(MATCH(A46,'Ingredients'!$A$5:$A$154,0)),INDEX('Ingredients'!$B$5:$B$154,MATCH(A46,'Ingredients'!$A$5:$A$154,0)),IF(ISNUMBER(MATCH(A46,$H$5:$H$6,0)),INDEX($I$5:$I$6,MATCH(A46,$H$5:$H$6,0)),"")))</f>
        <v/>
      </c>
      <c r="D46" s="13" t="str">
        <f>IF(A46="","",IF(ISNUMBER(MATCH(A46,'Ingredients'!$A$5:$A$154,0)),INDEX('Ingredients'!$G$5:$G$154,MATCH(A46,'Ingredients'!$A$5:$A$154,0)),IF(ISNUMBER(MATCH(A46,$H$5:$H$6,0)),INDEX($J$5:$J$6,MATCH(A46,$H$5:$H$6,0)),"")))</f>
        <v/>
      </c>
      <c r="E46" s="15" t="str">
        <f>IF(OR(A46="",NOT(ISNUMBER(B46)),NOT(ISNUMBER(D46))),"",ROUND(B46*D46,2))</f>
        <v/>
      </c>
      <c r="F46" s="10" t="str">
        <f>IF(A46="","",IF(A46=$A$39,"cannot contain itself",IF(OR(ISNUMBER(MATCH(A46,'Ingredients'!$A$5:$A$154,0)),ISNUMBER(MATCH(A46,$H$5:$H$6,0))),IF(NOT(ISNUMBER(D46)),"price missing",IF(NOT(ISNUMBER(B46)),"quantity missing",IF(ISNUMBER(MATCH(A46,'Ingredients'!$A$5:$A$154,0)),"",IF(INDEX($K$5:$K$6,MATCH(A46,$H$5:$H$6,0))&gt;0,"base recipe incomplete","")))),IF(ISNUMBER(MATCH(A46,$H$5:$H$19,0)),"sits further down, move it up","not found"))))</f>
        <v/>
      </c>
      <c r="L46">
        <f>IF(F46="",0,1)</f>
        <v>0</v>
      </c>
    </row>
    <row r="47" spans="1:12" x14ac:dyDescent="0.25">
      <c r="A47" s="5"/>
      <c r="B47" s="12"/>
      <c r="C47" t="str">
        <f>IF(A47="","",IF(ISNUMBER(MATCH(A47,'Ingredients'!$A$5:$A$154,0)),INDEX('Ingredients'!$B$5:$B$154,MATCH(A47,'Ingredients'!$A$5:$A$154,0)),IF(ISNUMBER(MATCH(A47,$H$5:$H$6,0)),INDEX($I$5:$I$6,MATCH(A47,$H$5:$H$6,0)),"")))</f>
        <v/>
      </c>
      <c r="D47" s="13" t="str">
        <f>IF(A47="","",IF(ISNUMBER(MATCH(A47,'Ingredients'!$A$5:$A$154,0)),INDEX('Ingredients'!$G$5:$G$154,MATCH(A47,'Ingredients'!$A$5:$A$154,0)),IF(ISNUMBER(MATCH(A47,$H$5:$H$6,0)),INDEX($J$5:$J$6,MATCH(A47,$H$5:$H$6,0)),"")))</f>
        <v/>
      </c>
      <c r="E47" s="15" t="str">
        <f>IF(OR(A47="",NOT(ISNUMBER(B47)),NOT(ISNUMBER(D47))),"",ROUND(B47*D47,2))</f>
        <v/>
      </c>
      <c r="F47" s="10" t="str">
        <f>IF(A47="","",IF(A47=$A$39,"cannot contain itself",IF(OR(ISNUMBER(MATCH(A47,'Ingredients'!$A$5:$A$154,0)),ISNUMBER(MATCH(A47,$H$5:$H$6,0))),IF(NOT(ISNUMBER(D47)),"price missing",IF(NOT(ISNUMBER(B47)),"quantity missing",IF(ISNUMBER(MATCH(A47,'Ingredients'!$A$5:$A$154,0)),"",IF(INDEX($K$5:$K$6,MATCH(A47,$H$5:$H$6,0))&gt;0,"base recipe incomplete","")))),IF(ISNUMBER(MATCH(A47,$H$5:$H$19,0)),"sits further down, move it up","not found"))))</f>
        <v/>
      </c>
      <c r="L47">
        <f>IF(F47="",0,1)</f>
        <v>0</v>
      </c>
    </row>
    <row r="48" spans="1:12" x14ac:dyDescent="0.25">
      <c r="A48" s="5"/>
      <c r="B48" s="12"/>
      <c r="C48" t="str">
        <f>IF(A48="","",IF(ISNUMBER(MATCH(A48,'Ingredients'!$A$5:$A$154,0)),INDEX('Ingredients'!$B$5:$B$154,MATCH(A48,'Ingredients'!$A$5:$A$154,0)),IF(ISNUMBER(MATCH(A48,$H$5:$H$6,0)),INDEX($I$5:$I$6,MATCH(A48,$H$5:$H$6,0)),"")))</f>
        <v/>
      </c>
      <c r="D48" s="13" t="str">
        <f>IF(A48="","",IF(ISNUMBER(MATCH(A48,'Ingredients'!$A$5:$A$154,0)),INDEX('Ingredients'!$G$5:$G$154,MATCH(A48,'Ingredients'!$A$5:$A$154,0)),IF(ISNUMBER(MATCH(A48,$H$5:$H$6,0)),INDEX($J$5:$J$6,MATCH(A48,$H$5:$H$6,0)),"")))</f>
        <v/>
      </c>
      <c r="E48" s="15" t="str">
        <f>IF(OR(A48="",NOT(ISNUMBER(B48)),NOT(ISNUMBER(D48))),"",ROUND(B48*D48,2))</f>
        <v/>
      </c>
      <c r="F48" s="10" t="str">
        <f>IF(A48="","",IF(A48=$A$39,"cannot contain itself",IF(OR(ISNUMBER(MATCH(A48,'Ingredients'!$A$5:$A$154,0)),ISNUMBER(MATCH(A48,$H$5:$H$6,0))),IF(NOT(ISNUMBER(D48)),"price missing",IF(NOT(ISNUMBER(B48)),"quantity missing",IF(ISNUMBER(MATCH(A48,'Ingredients'!$A$5:$A$154,0)),"",IF(INDEX($K$5:$K$6,MATCH(A48,$H$5:$H$6,0))&gt;0,"base recipe incomplete","")))),IF(ISNUMBER(MATCH(A48,$H$5:$H$19,0)),"sits further down, move it up","not found"))))</f>
        <v/>
      </c>
      <c r="L48">
        <f>IF(F48="",0,1)</f>
        <v>0</v>
      </c>
    </row>
    <row r="49" spans="1:12" x14ac:dyDescent="0.25">
      <c r="A49" s="5"/>
      <c r="B49" s="12"/>
      <c r="C49" t="str">
        <f>IF(A49="","",IF(ISNUMBER(MATCH(A49,'Ingredients'!$A$5:$A$154,0)),INDEX('Ingredients'!$B$5:$B$154,MATCH(A49,'Ingredients'!$A$5:$A$154,0)),IF(ISNUMBER(MATCH(A49,$H$5:$H$6,0)),INDEX($I$5:$I$6,MATCH(A49,$H$5:$H$6,0)),"")))</f>
        <v/>
      </c>
      <c r="D49" s="13" t="str">
        <f>IF(A49="","",IF(ISNUMBER(MATCH(A49,'Ingredients'!$A$5:$A$154,0)),INDEX('Ingredients'!$G$5:$G$154,MATCH(A49,'Ingredients'!$A$5:$A$154,0)),IF(ISNUMBER(MATCH(A49,$H$5:$H$6,0)),INDEX($J$5:$J$6,MATCH(A49,$H$5:$H$6,0)),"")))</f>
        <v/>
      </c>
      <c r="E49" s="15" t="str">
        <f>IF(OR(A49="",NOT(ISNUMBER(B49)),NOT(ISNUMBER(D49))),"",ROUND(B49*D49,2))</f>
        <v/>
      </c>
      <c r="F49" s="10" t="str">
        <f>IF(A49="","",IF(A49=$A$39,"cannot contain itself",IF(OR(ISNUMBER(MATCH(A49,'Ingredients'!$A$5:$A$154,0)),ISNUMBER(MATCH(A49,$H$5:$H$6,0))),IF(NOT(ISNUMBER(D49)),"price missing",IF(NOT(ISNUMBER(B49)),"quantity missing",IF(ISNUMBER(MATCH(A49,'Ingredients'!$A$5:$A$154,0)),"",IF(INDEX($K$5:$K$6,MATCH(A49,$H$5:$H$6,0))&gt;0,"base recipe incomplete","")))),IF(ISNUMBER(MATCH(A49,$H$5:$H$19,0)),"sits further down, move it up","not found"))))</f>
        <v/>
      </c>
      <c r="L49">
        <f>IF(F49="",0,1)</f>
        <v>0</v>
      </c>
    </row>
    <row r="50" spans="1:12" x14ac:dyDescent="0.25">
      <c r="A50" s="5"/>
      <c r="B50" s="12"/>
      <c r="C50" t="str">
        <f>IF(A50="","",IF(ISNUMBER(MATCH(A50,'Ingredients'!$A$5:$A$154,0)),INDEX('Ingredients'!$B$5:$B$154,MATCH(A50,'Ingredients'!$A$5:$A$154,0)),IF(ISNUMBER(MATCH(A50,$H$5:$H$6,0)),INDEX($I$5:$I$6,MATCH(A50,$H$5:$H$6,0)),"")))</f>
        <v/>
      </c>
      <c r="D50" s="13" t="str">
        <f>IF(A50="","",IF(ISNUMBER(MATCH(A50,'Ingredients'!$A$5:$A$154,0)),INDEX('Ingredients'!$G$5:$G$154,MATCH(A50,'Ingredients'!$A$5:$A$154,0)),IF(ISNUMBER(MATCH(A50,$H$5:$H$6,0)),INDEX($J$5:$J$6,MATCH(A50,$H$5:$H$6,0)),"")))</f>
        <v/>
      </c>
      <c r="E50" s="15" t="str">
        <f>IF(OR(A50="",NOT(ISNUMBER(B50)),NOT(ISNUMBER(D50))),"",ROUND(B50*D50,2))</f>
        <v/>
      </c>
      <c r="F50" s="10" t="str">
        <f>IF(A50="","",IF(A50=$A$39,"cannot contain itself",IF(OR(ISNUMBER(MATCH(A50,'Ingredients'!$A$5:$A$154,0)),ISNUMBER(MATCH(A50,$H$5:$H$6,0))),IF(NOT(ISNUMBER(D50)),"price missing",IF(NOT(ISNUMBER(B50)),"quantity missing",IF(ISNUMBER(MATCH(A50,'Ingredients'!$A$5:$A$154,0)),"",IF(INDEX($K$5:$K$6,MATCH(A50,$H$5:$H$6,0))&gt;0,"base recipe incomplete","")))),IF(ISNUMBER(MATCH(A50,$H$5:$H$19,0)),"sits further down, move it up","not found"))))</f>
        <v/>
      </c>
      <c r="L50">
        <f>IF(F50="",0,1)</f>
        <v>0</v>
      </c>
    </row>
    <row r="51" spans="1:12" x14ac:dyDescent="0.25">
      <c r="A51" s="5"/>
      <c r="B51" s="12"/>
      <c r="C51" t="str">
        <f>IF(A51="","",IF(ISNUMBER(MATCH(A51,'Ingredients'!$A$5:$A$154,0)),INDEX('Ingredients'!$B$5:$B$154,MATCH(A51,'Ingredients'!$A$5:$A$154,0)),IF(ISNUMBER(MATCH(A51,$H$5:$H$6,0)),INDEX($I$5:$I$6,MATCH(A51,$H$5:$H$6,0)),"")))</f>
        <v/>
      </c>
      <c r="D51" s="13" t="str">
        <f>IF(A51="","",IF(ISNUMBER(MATCH(A51,'Ingredients'!$A$5:$A$154,0)),INDEX('Ingredients'!$G$5:$G$154,MATCH(A51,'Ingredients'!$A$5:$A$154,0)),IF(ISNUMBER(MATCH(A51,$H$5:$H$6,0)),INDEX($J$5:$J$6,MATCH(A51,$H$5:$H$6,0)),"")))</f>
        <v/>
      </c>
      <c r="E51" s="15" t="str">
        <f>IF(OR(A51="",NOT(ISNUMBER(B51)),NOT(ISNUMBER(D51))),"",ROUND(B51*D51,2))</f>
        <v/>
      </c>
      <c r="F51" s="10" t="str">
        <f>IF(A51="","",IF(A51=$A$39,"cannot contain itself",IF(OR(ISNUMBER(MATCH(A51,'Ingredients'!$A$5:$A$154,0)),ISNUMBER(MATCH(A51,$H$5:$H$6,0))),IF(NOT(ISNUMBER(D51)),"price missing",IF(NOT(ISNUMBER(B51)),"quantity missing",IF(ISNUMBER(MATCH(A51,'Ingredients'!$A$5:$A$154,0)),"",IF(INDEX($K$5:$K$6,MATCH(A51,$H$5:$H$6,0))&gt;0,"base recipe incomplete","")))),IF(ISNUMBER(MATCH(A51,$H$5:$H$19,0)),"sits further down, move it up","not found"))))</f>
        <v/>
      </c>
      <c r="L51">
        <f>IF(F51="",0,1)</f>
        <v>0</v>
      </c>
    </row>
    <row r="52" spans="1:12" x14ac:dyDescent="0.25">
      <c r="A52" s="5"/>
      <c r="B52" s="12"/>
      <c r="C52" t="str">
        <f>IF(A52="","",IF(ISNUMBER(MATCH(A52,'Ingredients'!$A$5:$A$154,0)),INDEX('Ingredients'!$B$5:$B$154,MATCH(A52,'Ingredients'!$A$5:$A$154,0)),IF(ISNUMBER(MATCH(A52,$H$5:$H$6,0)),INDEX($I$5:$I$6,MATCH(A52,$H$5:$H$6,0)),"")))</f>
        <v/>
      </c>
      <c r="D52" s="13" t="str">
        <f>IF(A52="","",IF(ISNUMBER(MATCH(A52,'Ingredients'!$A$5:$A$154,0)),INDEX('Ingredients'!$G$5:$G$154,MATCH(A52,'Ingredients'!$A$5:$A$154,0)),IF(ISNUMBER(MATCH(A52,$H$5:$H$6,0)),INDEX($J$5:$J$6,MATCH(A52,$H$5:$H$6,0)),"")))</f>
        <v/>
      </c>
      <c r="E52" s="15" t="str">
        <f>IF(OR(A52="",NOT(ISNUMBER(B52)),NOT(ISNUMBER(D52))),"",ROUND(B52*D52,2))</f>
        <v/>
      </c>
      <c r="F52" s="10" t="str">
        <f>IF(A52="","",IF(A52=$A$39,"cannot contain itself",IF(OR(ISNUMBER(MATCH(A52,'Ingredients'!$A$5:$A$154,0)),ISNUMBER(MATCH(A52,$H$5:$H$6,0))),IF(NOT(ISNUMBER(D52)),"price missing",IF(NOT(ISNUMBER(B52)),"quantity missing",IF(ISNUMBER(MATCH(A52,'Ingredients'!$A$5:$A$154,0)),"",IF(INDEX($K$5:$K$6,MATCH(A52,$H$5:$H$6,0))&gt;0,"base recipe incomplete","")))),IF(ISNUMBER(MATCH(A52,$H$5:$H$19,0)),"sits further down, move it up","not found"))))</f>
        <v/>
      </c>
      <c r="L52">
        <f>IF(F52="",0,1)</f>
        <v>0</v>
      </c>
    </row>
    <row r="53" spans="1:5" x14ac:dyDescent="0.25">
      <c r="A53" s="16" t="s">
        <v>47</v>
      </c>
      <c r="E53" s="9" t="str">
        <f>IF(A39="","",ROUND(SUM(E41:E52),2))</f>
        <v/>
      </c>
    </row>
    <row r="54" spans="1:5" x14ac:dyDescent="0.25">
      <c r="A54" s="16" t="s">
        <v>39</v>
      </c>
      <c r="E54" s="17" t="str">
        <f>IF(OR(A39="",NOT(ISNUMBER(C39))),"",IF(C39&lt;=0,"",E53/C39))</f>
        <v/>
      </c>
    </row>
    <row r="56" spans="1:5" x14ac:dyDescent="0.25">
      <c r="A56" s="11"/>
      <c r="B56" s="2" t="s">
        <v>42</v>
      </c>
      <c r="C56" s="12"/>
      <c r="D56" s="5"/>
      <c r="E56" s="10" t="str">
        <f>IF(A56="","",IF(COUNTIF($H$5:$H$19,A56)&gt;1,"name used twice, only the first counts",IF(ISNUMBER(MATCH(A56,'Ingredients'!$A$5:$A$154,0)),"name is also an ingredient",IF(NOT(ISNUMBER(C56)),"batch yield missing",IF(C56&lt;=0,"batch yield missing",IF(SUM(L58:L69)&gt;0,"check the rows with a note",""))))))</f>
        <v/>
      </c>
    </row>
    <row r="57" spans="1:6" x14ac:dyDescent="0.25">
      <c r="A57" s="4" t="s">
        <v>43</v>
      </c>
      <c r="B57" s="4" t="s">
        <v>44</v>
      </c>
      <c r="C57" s="4" t="s">
        <v>18</v>
      </c>
      <c r="D57" s="4" t="s">
        <v>45</v>
      </c>
      <c r="E57" s="4" t="s">
        <v>46</v>
      </c>
      <c r="F57" s="4" t="s">
        <v>24</v>
      </c>
    </row>
    <row r="58" spans="1:12" x14ac:dyDescent="0.25">
      <c r="A58" s="5"/>
      <c r="B58" s="12"/>
      <c r="C58" t="str">
        <f>IF(A58="","",IF(ISNUMBER(MATCH(A58,'Ingredients'!$A$5:$A$154,0)),INDEX('Ingredients'!$B$5:$B$154,MATCH(A58,'Ingredients'!$A$5:$A$154,0)),IF(ISNUMBER(MATCH(A58,$H$5:$H$7,0)),INDEX($I$5:$I$7,MATCH(A58,$H$5:$H$7,0)),"")))</f>
        <v/>
      </c>
      <c r="D58" s="13" t="str">
        <f>IF(A58="","",IF(ISNUMBER(MATCH(A58,'Ingredients'!$A$5:$A$154,0)),INDEX('Ingredients'!$G$5:$G$154,MATCH(A58,'Ingredients'!$A$5:$A$154,0)),IF(ISNUMBER(MATCH(A58,$H$5:$H$7,0)),INDEX($J$5:$J$7,MATCH(A58,$H$5:$H$7,0)),"")))</f>
        <v/>
      </c>
      <c r="E58" s="15" t="str">
        <f>IF(OR(A58="",NOT(ISNUMBER(B58)),NOT(ISNUMBER(D58))),"",ROUND(B58*D58,2))</f>
        <v/>
      </c>
      <c r="F58" s="10" t="str">
        <f>IF(A58="","",IF(A58=$A$56,"cannot contain itself",IF(OR(ISNUMBER(MATCH(A58,'Ingredients'!$A$5:$A$154,0)),ISNUMBER(MATCH(A58,$H$5:$H$7,0))),IF(NOT(ISNUMBER(D58)),"price missing",IF(NOT(ISNUMBER(B58)),"quantity missing",IF(ISNUMBER(MATCH(A58,'Ingredients'!$A$5:$A$154,0)),"",IF(INDEX($K$5:$K$7,MATCH(A58,$H$5:$H$7,0))&gt;0,"base recipe incomplete","")))),IF(ISNUMBER(MATCH(A58,$H$5:$H$19,0)),"sits further down, move it up","not found"))))</f>
        <v/>
      </c>
      <c r="L58">
        <f>IF(F58="",0,1)</f>
        <v>0</v>
      </c>
    </row>
    <row r="59" spans="1:12" x14ac:dyDescent="0.25">
      <c r="A59" s="5"/>
      <c r="B59" s="12"/>
      <c r="C59" t="str">
        <f>IF(A59="","",IF(ISNUMBER(MATCH(A59,'Ingredients'!$A$5:$A$154,0)),INDEX('Ingredients'!$B$5:$B$154,MATCH(A59,'Ingredients'!$A$5:$A$154,0)),IF(ISNUMBER(MATCH(A59,$H$5:$H$7,0)),INDEX($I$5:$I$7,MATCH(A59,$H$5:$H$7,0)),"")))</f>
        <v/>
      </c>
      <c r="D59" s="13" t="str">
        <f>IF(A59="","",IF(ISNUMBER(MATCH(A59,'Ingredients'!$A$5:$A$154,0)),INDEX('Ingredients'!$G$5:$G$154,MATCH(A59,'Ingredients'!$A$5:$A$154,0)),IF(ISNUMBER(MATCH(A59,$H$5:$H$7,0)),INDEX($J$5:$J$7,MATCH(A59,$H$5:$H$7,0)),"")))</f>
        <v/>
      </c>
      <c r="E59" s="15" t="str">
        <f>IF(OR(A59="",NOT(ISNUMBER(B59)),NOT(ISNUMBER(D59))),"",ROUND(B59*D59,2))</f>
        <v/>
      </c>
      <c r="F59" s="10" t="str">
        <f>IF(A59="","",IF(A59=$A$56,"cannot contain itself",IF(OR(ISNUMBER(MATCH(A59,'Ingredients'!$A$5:$A$154,0)),ISNUMBER(MATCH(A59,$H$5:$H$7,0))),IF(NOT(ISNUMBER(D59)),"price missing",IF(NOT(ISNUMBER(B59)),"quantity missing",IF(ISNUMBER(MATCH(A59,'Ingredients'!$A$5:$A$154,0)),"",IF(INDEX($K$5:$K$7,MATCH(A59,$H$5:$H$7,0))&gt;0,"base recipe incomplete","")))),IF(ISNUMBER(MATCH(A59,$H$5:$H$19,0)),"sits further down, move it up","not found"))))</f>
        <v/>
      </c>
      <c r="L59">
        <f>IF(F59="",0,1)</f>
        <v>0</v>
      </c>
    </row>
    <row r="60" spans="1:12" x14ac:dyDescent="0.25">
      <c r="A60" s="5"/>
      <c r="B60" s="12"/>
      <c r="C60" t="str">
        <f>IF(A60="","",IF(ISNUMBER(MATCH(A60,'Ingredients'!$A$5:$A$154,0)),INDEX('Ingredients'!$B$5:$B$154,MATCH(A60,'Ingredients'!$A$5:$A$154,0)),IF(ISNUMBER(MATCH(A60,$H$5:$H$7,0)),INDEX($I$5:$I$7,MATCH(A60,$H$5:$H$7,0)),"")))</f>
        <v/>
      </c>
      <c r="D60" s="13" t="str">
        <f>IF(A60="","",IF(ISNUMBER(MATCH(A60,'Ingredients'!$A$5:$A$154,0)),INDEX('Ingredients'!$G$5:$G$154,MATCH(A60,'Ingredients'!$A$5:$A$154,0)),IF(ISNUMBER(MATCH(A60,$H$5:$H$7,0)),INDEX($J$5:$J$7,MATCH(A60,$H$5:$H$7,0)),"")))</f>
        <v/>
      </c>
      <c r="E60" s="15" t="str">
        <f>IF(OR(A60="",NOT(ISNUMBER(B60)),NOT(ISNUMBER(D60))),"",ROUND(B60*D60,2))</f>
        <v/>
      </c>
      <c r="F60" s="10" t="str">
        <f>IF(A60="","",IF(A60=$A$56,"cannot contain itself",IF(OR(ISNUMBER(MATCH(A60,'Ingredients'!$A$5:$A$154,0)),ISNUMBER(MATCH(A60,$H$5:$H$7,0))),IF(NOT(ISNUMBER(D60)),"price missing",IF(NOT(ISNUMBER(B60)),"quantity missing",IF(ISNUMBER(MATCH(A60,'Ingredients'!$A$5:$A$154,0)),"",IF(INDEX($K$5:$K$7,MATCH(A60,$H$5:$H$7,0))&gt;0,"base recipe incomplete","")))),IF(ISNUMBER(MATCH(A60,$H$5:$H$19,0)),"sits further down, move it up","not found"))))</f>
        <v/>
      </c>
      <c r="L60">
        <f>IF(F60="",0,1)</f>
        <v>0</v>
      </c>
    </row>
    <row r="61" spans="1:12" x14ac:dyDescent="0.25">
      <c r="A61" s="5"/>
      <c r="B61" s="12"/>
      <c r="C61" t="str">
        <f>IF(A61="","",IF(ISNUMBER(MATCH(A61,'Ingredients'!$A$5:$A$154,0)),INDEX('Ingredients'!$B$5:$B$154,MATCH(A61,'Ingredients'!$A$5:$A$154,0)),IF(ISNUMBER(MATCH(A61,$H$5:$H$7,0)),INDEX($I$5:$I$7,MATCH(A61,$H$5:$H$7,0)),"")))</f>
        <v/>
      </c>
      <c r="D61" s="13" t="str">
        <f>IF(A61="","",IF(ISNUMBER(MATCH(A61,'Ingredients'!$A$5:$A$154,0)),INDEX('Ingredients'!$G$5:$G$154,MATCH(A61,'Ingredients'!$A$5:$A$154,0)),IF(ISNUMBER(MATCH(A61,$H$5:$H$7,0)),INDEX($J$5:$J$7,MATCH(A61,$H$5:$H$7,0)),"")))</f>
        <v/>
      </c>
      <c r="E61" s="15" t="str">
        <f>IF(OR(A61="",NOT(ISNUMBER(B61)),NOT(ISNUMBER(D61))),"",ROUND(B61*D61,2))</f>
        <v/>
      </c>
      <c r="F61" s="10" t="str">
        <f>IF(A61="","",IF(A61=$A$56,"cannot contain itself",IF(OR(ISNUMBER(MATCH(A61,'Ingredients'!$A$5:$A$154,0)),ISNUMBER(MATCH(A61,$H$5:$H$7,0))),IF(NOT(ISNUMBER(D61)),"price missing",IF(NOT(ISNUMBER(B61)),"quantity missing",IF(ISNUMBER(MATCH(A61,'Ingredients'!$A$5:$A$154,0)),"",IF(INDEX($K$5:$K$7,MATCH(A61,$H$5:$H$7,0))&gt;0,"base recipe incomplete","")))),IF(ISNUMBER(MATCH(A61,$H$5:$H$19,0)),"sits further down, move it up","not found"))))</f>
        <v/>
      </c>
      <c r="L61">
        <f>IF(F61="",0,1)</f>
        <v>0</v>
      </c>
    </row>
    <row r="62" spans="1:12" x14ac:dyDescent="0.25">
      <c r="A62" s="5"/>
      <c r="B62" s="12"/>
      <c r="C62" t="str">
        <f>IF(A62="","",IF(ISNUMBER(MATCH(A62,'Ingredients'!$A$5:$A$154,0)),INDEX('Ingredients'!$B$5:$B$154,MATCH(A62,'Ingredients'!$A$5:$A$154,0)),IF(ISNUMBER(MATCH(A62,$H$5:$H$7,0)),INDEX($I$5:$I$7,MATCH(A62,$H$5:$H$7,0)),"")))</f>
        <v/>
      </c>
      <c r="D62" s="13" t="str">
        <f>IF(A62="","",IF(ISNUMBER(MATCH(A62,'Ingredients'!$A$5:$A$154,0)),INDEX('Ingredients'!$G$5:$G$154,MATCH(A62,'Ingredients'!$A$5:$A$154,0)),IF(ISNUMBER(MATCH(A62,$H$5:$H$7,0)),INDEX($J$5:$J$7,MATCH(A62,$H$5:$H$7,0)),"")))</f>
        <v/>
      </c>
      <c r="E62" s="15" t="str">
        <f>IF(OR(A62="",NOT(ISNUMBER(B62)),NOT(ISNUMBER(D62))),"",ROUND(B62*D62,2))</f>
        <v/>
      </c>
      <c r="F62" s="10" t="str">
        <f>IF(A62="","",IF(A62=$A$56,"cannot contain itself",IF(OR(ISNUMBER(MATCH(A62,'Ingredients'!$A$5:$A$154,0)),ISNUMBER(MATCH(A62,$H$5:$H$7,0))),IF(NOT(ISNUMBER(D62)),"price missing",IF(NOT(ISNUMBER(B62)),"quantity missing",IF(ISNUMBER(MATCH(A62,'Ingredients'!$A$5:$A$154,0)),"",IF(INDEX($K$5:$K$7,MATCH(A62,$H$5:$H$7,0))&gt;0,"base recipe incomplete","")))),IF(ISNUMBER(MATCH(A62,$H$5:$H$19,0)),"sits further down, move it up","not found"))))</f>
        <v/>
      </c>
      <c r="L62">
        <f>IF(F62="",0,1)</f>
        <v>0</v>
      </c>
    </row>
    <row r="63" spans="1:12" x14ac:dyDescent="0.25">
      <c r="A63" s="5"/>
      <c r="B63" s="12"/>
      <c r="C63" t="str">
        <f>IF(A63="","",IF(ISNUMBER(MATCH(A63,'Ingredients'!$A$5:$A$154,0)),INDEX('Ingredients'!$B$5:$B$154,MATCH(A63,'Ingredients'!$A$5:$A$154,0)),IF(ISNUMBER(MATCH(A63,$H$5:$H$7,0)),INDEX($I$5:$I$7,MATCH(A63,$H$5:$H$7,0)),"")))</f>
        <v/>
      </c>
      <c r="D63" s="13" t="str">
        <f>IF(A63="","",IF(ISNUMBER(MATCH(A63,'Ingredients'!$A$5:$A$154,0)),INDEX('Ingredients'!$G$5:$G$154,MATCH(A63,'Ingredients'!$A$5:$A$154,0)),IF(ISNUMBER(MATCH(A63,$H$5:$H$7,0)),INDEX($J$5:$J$7,MATCH(A63,$H$5:$H$7,0)),"")))</f>
        <v/>
      </c>
      <c r="E63" s="15" t="str">
        <f>IF(OR(A63="",NOT(ISNUMBER(B63)),NOT(ISNUMBER(D63))),"",ROUND(B63*D63,2))</f>
        <v/>
      </c>
      <c r="F63" s="10" t="str">
        <f>IF(A63="","",IF(A63=$A$56,"cannot contain itself",IF(OR(ISNUMBER(MATCH(A63,'Ingredients'!$A$5:$A$154,0)),ISNUMBER(MATCH(A63,$H$5:$H$7,0))),IF(NOT(ISNUMBER(D63)),"price missing",IF(NOT(ISNUMBER(B63)),"quantity missing",IF(ISNUMBER(MATCH(A63,'Ingredients'!$A$5:$A$154,0)),"",IF(INDEX($K$5:$K$7,MATCH(A63,$H$5:$H$7,0))&gt;0,"base recipe incomplete","")))),IF(ISNUMBER(MATCH(A63,$H$5:$H$19,0)),"sits further down, move it up","not found"))))</f>
        <v/>
      </c>
      <c r="L63">
        <f>IF(F63="",0,1)</f>
        <v>0</v>
      </c>
    </row>
    <row r="64" spans="1:12" x14ac:dyDescent="0.25">
      <c r="A64" s="5"/>
      <c r="B64" s="12"/>
      <c r="C64" t="str">
        <f>IF(A64="","",IF(ISNUMBER(MATCH(A64,'Ingredients'!$A$5:$A$154,0)),INDEX('Ingredients'!$B$5:$B$154,MATCH(A64,'Ingredients'!$A$5:$A$154,0)),IF(ISNUMBER(MATCH(A64,$H$5:$H$7,0)),INDEX($I$5:$I$7,MATCH(A64,$H$5:$H$7,0)),"")))</f>
        <v/>
      </c>
      <c r="D64" s="13" t="str">
        <f>IF(A64="","",IF(ISNUMBER(MATCH(A64,'Ingredients'!$A$5:$A$154,0)),INDEX('Ingredients'!$G$5:$G$154,MATCH(A64,'Ingredients'!$A$5:$A$154,0)),IF(ISNUMBER(MATCH(A64,$H$5:$H$7,0)),INDEX($J$5:$J$7,MATCH(A64,$H$5:$H$7,0)),"")))</f>
        <v/>
      </c>
      <c r="E64" s="15" t="str">
        <f>IF(OR(A64="",NOT(ISNUMBER(B64)),NOT(ISNUMBER(D64))),"",ROUND(B64*D64,2))</f>
        <v/>
      </c>
      <c r="F64" s="10" t="str">
        <f>IF(A64="","",IF(A64=$A$56,"cannot contain itself",IF(OR(ISNUMBER(MATCH(A64,'Ingredients'!$A$5:$A$154,0)),ISNUMBER(MATCH(A64,$H$5:$H$7,0))),IF(NOT(ISNUMBER(D64)),"price missing",IF(NOT(ISNUMBER(B64)),"quantity missing",IF(ISNUMBER(MATCH(A64,'Ingredients'!$A$5:$A$154,0)),"",IF(INDEX($K$5:$K$7,MATCH(A64,$H$5:$H$7,0))&gt;0,"base recipe incomplete","")))),IF(ISNUMBER(MATCH(A64,$H$5:$H$19,0)),"sits further down, move it up","not found"))))</f>
        <v/>
      </c>
      <c r="L64">
        <f>IF(F64="",0,1)</f>
        <v>0</v>
      </c>
    </row>
    <row r="65" spans="1:12" x14ac:dyDescent="0.25">
      <c r="A65" s="5"/>
      <c r="B65" s="12"/>
      <c r="C65" t="str">
        <f>IF(A65="","",IF(ISNUMBER(MATCH(A65,'Ingredients'!$A$5:$A$154,0)),INDEX('Ingredients'!$B$5:$B$154,MATCH(A65,'Ingredients'!$A$5:$A$154,0)),IF(ISNUMBER(MATCH(A65,$H$5:$H$7,0)),INDEX($I$5:$I$7,MATCH(A65,$H$5:$H$7,0)),"")))</f>
        <v/>
      </c>
      <c r="D65" s="13" t="str">
        <f>IF(A65="","",IF(ISNUMBER(MATCH(A65,'Ingredients'!$A$5:$A$154,0)),INDEX('Ingredients'!$G$5:$G$154,MATCH(A65,'Ingredients'!$A$5:$A$154,0)),IF(ISNUMBER(MATCH(A65,$H$5:$H$7,0)),INDEX($J$5:$J$7,MATCH(A65,$H$5:$H$7,0)),"")))</f>
        <v/>
      </c>
      <c r="E65" s="15" t="str">
        <f>IF(OR(A65="",NOT(ISNUMBER(B65)),NOT(ISNUMBER(D65))),"",ROUND(B65*D65,2))</f>
        <v/>
      </c>
      <c r="F65" s="10" t="str">
        <f>IF(A65="","",IF(A65=$A$56,"cannot contain itself",IF(OR(ISNUMBER(MATCH(A65,'Ingredients'!$A$5:$A$154,0)),ISNUMBER(MATCH(A65,$H$5:$H$7,0))),IF(NOT(ISNUMBER(D65)),"price missing",IF(NOT(ISNUMBER(B65)),"quantity missing",IF(ISNUMBER(MATCH(A65,'Ingredients'!$A$5:$A$154,0)),"",IF(INDEX($K$5:$K$7,MATCH(A65,$H$5:$H$7,0))&gt;0,"base recipe incomplete","")))),IF(ISNUMBER(MATCH(A65,$H$5:$H$19,0)),"sits further down, move it up","not found"))))</f>
        <v/>
      </c>
      <c r="L65">
        <f>IF(F65="",0,1)</f>
        <v>0</v>
      </c>
    </row>
    <row r="66" spans="1:12" x14ac:dyDescent="0.25">
      <c r="A66" s="5"/>
      <c r="B66" s="12"/>
      <c r="C66" t="str">
        <f>IF(A66="","",IF(ISNUMBER(MATCH(A66,'Ingredients'!$A$5:$A$154,0)),INDEX('Ingredients'!$B$5:$B$154,MATCH(A66,'Ingredients'!$A$5:$A$154,0)),IF(ISNUMBER(MATCH(A66,$H$5:$H$7,0)),INDEX($I$5:$I$7,MATCH(A66,$H$5:$H$7,0)),"")))</f>
        <v/>
      </c>
      <c r="D66" s="13" t="str">
        <f>IF(A66="","",IF(ISNUMBER(MATCH(A66,'Ingredients'!$A$5:$A$154,0)),INDEX('Ingredients'!$G$5:$G$154,MATCH(A66,'Ingredients'!$A$5:$A$154,0)),IF(ISNUMBER(MATCH(A66,$H$5:$H$7,0)),INDEX($J$5:$J$7,MATCH(A66,$H$5:$H$7,0)),"")))</f>
        <v/>
      </c>
      <c r="E66" s="15" t="str">
        <f>IF(OR(A66="",NOT(ISNUMBER(B66)),NOT(ISNUMBER(D66))),"",ROUND(B66*D66,2))</f>
        <v/>
      </c>
      <c r="F66" s="10" t="str">
        <f>IF(A66="","",IF(A66=$A$56,"cannot contain itself",IF(OR(ISNUMBER(MATCH(A66,'Ingredients'!$A$5:$A$154,0)),ISNUMBER(MATCH(A66,$H$5:$H$7,0))),IF(NOT(ISNUMBER(D66)),"price missing",IF(NOT(ISNUMBER(B66)),"quantity missing",IF(ISNUMBER(MATCH(A66,'Ingredients'!$A$5:$A$154,0)),"",IF(INDEX($K$5:$K$7,MATCH(A66,$H$5:$H$7,0))&gt;0,"base recipe incomplete","")))),IF(ISNUMBER(MATCH(A66,$H$5:$H$19,0)),"sits further down, move it up","not found"))))</f>
        <v/>
      </c>
      <c r="L66">
        <f>IF(F66="",0,1)</f>
        <v>0</v>
      </c>
    </row>
    <row r="67" spans="1:12" x14ac:dyDescent="0.25">
      <c r="A67" s="5"/>
      <c r="B67" s="12"/>
      <c r="C67" t="str">
        <f>IF(A67="","",IF(ISNUMBER(MATCH(A67,'Ingredients'!$A$5:$A$154,0)),INDEX('Ingredients'!$B$5:$B$154,MATCH(A67,'Ingredients'!$A$5:$A$154,0)),IF(ISNUMBER(MATCH(A67,$H$5:$H$7,0)),INDEX($I$5:$I$7,MATCH(A67,$H$5:$H$7,0)),"")))</f>
        <v/>
      </c>
      <c r="D67" s="13" t="str">
        <f>IF(A67="","",IF(ISNUMBER(MATCH(A67,'Ingredients'!$A$5:$A$154,0)),INDEX('Ingredients'!$G$5:$G$154,MATCH(A67,'Ingredients'!$A$5:$A$154,0)),IF(ISNUMBER(MATCH(A67,$H$5:$H$7,0)),INDEX($J$5:$J$7,MATCH(A67,$H$5:$H$7,0)),"")))</f>
        <v/>
      </c>
      <c r="E67" s="15" t="str">
        <f>IF(OR(A67="",NOT(ISNUMBER(B67)),NOT(ISNUMBER(D67))),"",ROUND(B67*D67,2))</f>
        <v/>
      </c>
      <c r="F67" s="10" t="str">
        <f>IF(A67="","",IF(A67=$A$56,"cannot contain itself",IF(OR(ISNUMBER(MATCH(A67,'Ingredients'!$A$5:$A$154,0)),ISNUMBER(MATCH(A67,$H$5:$H$7,0))),IF(NOT(ISNUMBER(D67)),"price missing",IF(NOT(ISNUMBER(B67)),"quantity missing",IF(ISNUMBER(MATCH(A67,'Ingredients'!$A$5:$A$154,0)),"",IF(INDEX($K$5:$K$7,MATCH(A67,$H$5:$H$7,0))&gt;0,"base recipe incomplete","")))),IF(ISNUMBER(MATCH(A67,$H$5:$H$19,0)),"sits further down, move it up","not found"))))</f>
        <v/>
      </c>
      <c r="L67">
        <f>IF(F67="",0,1)</f>
        <v>0</v>
      </c>
    </row>
    <row r="68" spans="1:12" x14ac:dyDescent="0.25">
      <c r="A68" s="5"/>
      <c r="B68" s="12"/>
      <c r="C68" t="str">
        <f>IF(A68="","",IF(ISNUMBER(MATCH(A68,'Ingredients'!$A$5:$A$154,0)),INDEX('Ingredients'!$B$5:$B$154,MATCH(A68,'Ingredients'!$A$5:$A$154,0)),IF(ISNUMBER(MATCH(A68,$H$5:$H$7,0)),INDEX($I$5:$I$7,MATCH(A68,$H$5:$H$7,0)),"")))</f>
        <v/>
      </c>
      <c r="D68" s="13" t="str">
        <f>IF(A68="","",IF(ISNUMBER(MATCH(A68,'Ingredients'!$A$5:$A$154,0)),INDEX('Ingredients'!$G$5:$G$154,MATCH(A68,'Ingredients'!$A$5:$A$154,0)),IF(ISNUMBER(MATCH(A68,$H$5:$H$7,0)),INDEX($J$5:$J$7,MATCH(A68,$H$5:$H$7,0)),"")))</f>
        <v/>
      </c>
      <c r="E68" s="15" t="str">
        <f>IF(OR(A68="",NOT(ISNUMBER(B68)),NOT(ISNUMBER(D68))),"",ROUND(B68*D68,2))</f>
        <v/>
      </c>
      <c r="F68" s="10" t="str">
        <f>IF(A68="","",IF(A68=$A$56,"cannot contain itself",IF(OR(ISNUMBER(MATCH(A68,'Ingredients'!$A$5:$A$154,0)),ISNUMBER(MATCH(A68,$H$5:$H$7,0))),IF(NOT(ISNUMBER(D68)),"price missing",IF(NOT(ISNUMBER(B68)),"quantity missing",IF(ISNUMBER(MATCH(A68,'Ingredients'!$A$5:$A$154,0)),"",IF(INDEX($K$5:$K$7,MATCH(A68,$H$5:$H$7,0))&gt;0,"base recipe incomplete","")))),IF(ISNUMBER(MATCH(A68,$H$5:$H$19,0)),"sits further down, move it up","not found"))))</f>
        <v/>
      </c>
      <c r="L68">
        <f>IF(F68="",0,1)</f>
        <v>0</v>
      </c>
    </row>
    <row r="69" spans="1:12" x14ac:dyDescent="0.25">
      <c r="A69" s="5"/>
      <c r="B69" s="12"/>
      <c r="C69" t="str">
        <f>IF(A69="","",IF(ISNUMBER(MATCH(A69,'Ingredients'!$A$5:$A$154,0)),INDEX('Ingredients'!$B$5:$B$154,MATCH(A69,'Ingredients'!$A$5:$A$154,0)),IF(ISNUMBER(MATCH(A69,$H$5:$H$7,0)),INDEX($I$5:$I$7,MATCH(A69,$H$5:$H$7,0)),"")))</f>
        <v/>
      </c>
      <c r="D69" s="13" t="str">
        <f>IF(A69="","",IF(ISNUMBER(MATCH(A69,'Ingredients'!$A$5:$A$154,0)),INDEX('Ingredients'!$G$5:$G$154,MATCH(A69,'Ingredients'!$A$5:$A$154,0)),IF(ISNUMBER(MATCH(A69,$H$5:$H$7,0)),INDEX($J$5:$J$7,MATCH(A69,$H$5:$H$7,0)),"")))</f>
        <v/>
      </c>
      <c r="E69" s="15" t="str">
        <f>IF(OR(A69="",NOT(ISNUMBER(B69)),NOT(ISNUMBER(D69))),"",ROUND(B69*D69,2))</f>
        <v/>
      </c>
      <c r="F69" s="10" t="str">
        <f>IF(A69="","",IF(A69=$A$56,"cannot contain itself",IF(OR(ISNUMBER(MATCH(A69,'Ingredients'!$A$5:$A$154,0)),ISNUMBER(MATCH(A69,$H$5:$H$7,0))),IF(NOT(ISNUMBER(D69)),"price missing",IF(NOT(ISNUMBER(B69)),"quantity missing",IF(ISNUMBER(MATCH(A69,'Ingredients'!$A$5:$A$154,0)),"",IF(INDEX($K$5:$K$7,MATCH(A69,$H$5:$H$7,0))&gt;0,"base recipe incomplete","")))),IF(ISNUMBER(MATCH(A69,$H$5:$H$19,0)),"sits further down, move it up","not found"))))</f>
        <v/>
      </c>
      <c r="L69">
        <f>IF(F69="",0,1)</f>
        <v>0</v>
      </c>
    </row>
    <row r="70" spans="1:5" x14ac:dyDescent="0.25">
      <c r="A70" s="16" t="s">
        <v>47</v>
      </c>
      <c r="E70" s="9" t="str">
        <f>IF(A56="","",ROUND(SUM(E58:E69),2))</f>
        <v/>
      </c>
    </row>
    <row r="71" spans="1:5" x14ac:dyDescent="0.25">
      <c r="A71" s="16" t="s">
        <v>39</v>
      </c>
      <c r="E71" s="17" t="str">
        <f>IF(OR(A56="",NOT(ISNUMBER(C56))),"",IF(C56&lt;=0,"",E70/C56))</f>
        <v/>
      </c>
    </row>
    <row r="73" spans="1:5" x14ac:dyDescent="0.25">
      <c r="A73" s="11"/>
      <c r="B73" s="2" t="s">
        <v>42</v>
      </c>
      <c r="C73" s="12"/>
      <c r="D73" s="5"/>
      <c r="E73" s="10" t="str">
        <f>IF(A73="","",IF(COUNTIF($H$5:$H$19,A73)&gt;1,"name used twice, only the first counts",IF(ISNUMBER(MATCH(A73,'Ingredients'!$A$5:$A$154,0)),"name is also an ingredient",IF(NOT(ISNUMBER(C73)),"batch yield missing",IF(C73&lt;=0,"batch yield missing",IF(SUM(L75:L86)&gt;0,"check the rows with a note",""))))))</f>
        <v/>
      </c>
    </row>
    <row r="74" spans="1:6" x14ac:dyDescent="0.25">
      <c r="A74" s="4" t="s">
        <v>43</v>
      </c>
      <c r="B74" s="4" t="s">
        <v>44</v>
      </c>
      <c r="C74" s="4" t="s">
        <v>18</v>
      </c>
      <c r="D74" s="4" t="s">
        <v>45</v>
      </c>
      <c r="E74" s="4" t="s">
        <v>46</v>
      </c>
      <c r="F74" s="4" t="s">
        <v>24</v>
      </c>
    </row>
    <row r="75" spans="1:12" x14ac:dyDescent="0.25">
      <c r="A75" s="5"/>
      <c r="B75" s="12"/>
      <c r="C75" t="str">
        <f>IF(A75="","",IF(ISNUMBER(MATCH(A75,'Ingredients'!$A$5:$A$154,0)),INDEX('Ingredients'!$B$5:$B$154,MATCH(A75,'Ingredients'!$A$5:$A$154,0)),IF(ISNUMBER(MATCH(A75,$H$5:$H$8,0)),INDEX($I$5:$I$8,MATCH(A75,$H$5:$H$8,0)),"")))</f>
        <v/>
      </c>
      <c r="D75" s="13" t="str">
        <f>IF(A75="","",IF(ISNUMBER(MATCH(A75,'Ingredients'!$A$5:$A$154,0)),INDEX('Ingredients'!$G$5:$G$154,MATCH(A75,'Ingredients'!$A$5:$A$154,0)),IF(ISNUMBER(MATCH(A75,$H$5:$H$8,0)),INDEX($J$5:$J$8,MATCH(A75,$H$5:$H$8,0)),"")))</f>
        <v/>
      </c>
      <c r="E75" s="15" t="str">
        <f>IF(OR(A75="",NOT(ISNUMBER(B75)),NOT(ISNUMBER(D75))),"",ROUND(B75*D75,2))</f>
        <v/>
      </c>
      <c r="F75" s="10" t="str">
        <f>IF(A75="","",IF(A75=$A$73,"cannot contain itself",IF(OR(ISNUMBER(MATCH(A75,'Ingredients'!$A$5:$A$154,0)),ISNUMBER(MATCH(A75,$H$5:$H$8,0))),IF(NOT(ISNUMBER(D75)),"price missing",IF(NOT(ISNUMBER(B75)),"quantity missing",IF(ISNUMBER(MATCH(A75,'Ingredients'!$A$5:$A$154,0)),"",IF(INDEX($K$5:$K$8,MATCH(A75,$H$5:$H$8,0))&gt;0,"base recipe incomplete","")))),IF(ISNUMBER(MATCH(A75,$H$5:$H$19,0)),"sits further down, move it up","not found"))))</f>
        <v/>
      </c>
      <c r="L75">
        <f>IF(F75="",0,1)</f>
        <v>0</v>
      </c>
    </row>
    <row r="76" spans="1:12" x14ac:dyDescent="0.25">
      <c r="A76" s="5"/>
      <c r="B76" s="12"/>
      <c r="C76" t="str">
        <f>IF(A76="","",IF(ISNUMBER(MATCH(A76,'Ingredients'!$A$5:$A$154,0)),INDEX('Ingredients'!$B$5:$B$154,MATCH(A76,'Ingredients'!$A$5:$A$154,0)),IF(ISNUMBER(MATCH(A76,$H$5:$H$8,0)),INDEX($I$5:$I$8,MATCH(A76,$H$5:$H$8,0)),"")))</f>
        <v/>
      </c>
      <c r="D76" s="13" t="str">
        <f>IF(A76="","",IF(ISNUMBER(MATCH(A76,'Ingredients'!$A$5:$A$154,0)),INDEX('Ingredients'!$G$5:$G$154,MATCH(A76,'Ingredients'!$A$5:$A$154,0)),IF(ISNUMBER(MATCH(A76,$H$5:$H$8,0)),INDEX($J$5:$J$8,MATCH(A76,$H$5:$H$8,0)),"")))</f>
        <v/>
      </c>
      <c r="E76" s="15" t="str">
        <f>IF(OR(A76="",NOT(ISNUMBER(B76)),NOT(ISNUMBER(D76))),"",ROUND(B76*D76,2))</f>
        <v/>
      </c>
      <c r="F76" s="10" t="str">
        <f>IF(A76="","",IF(A76=$A$73,"cannot contain itself",IF(OR(ISNUMBER(MATCH(A76,'Ingredients'!$A$5:$A$154,0)),ISNUMBER(MATCH(A76,$H$5:$H$8,0))),IF(NOT(ISNUMBER(D76)),"price missing",IF(NOT(ISNUMBER(B76)),"quantity missing",IF(ISNUMBER(MATCH(A76,'Ingredients'!$A$5:$A$154,0)),"",IF(INDEX($K$5:$K$8,MATCH(A76,$H$5:$H$8,0))&gt;0,"base recipe incomplete","")))),IF(ISNUMBER(MATCH(A76,$H$5:$H$19,0)),"sits further down, move it up","not found"))))</f>
        <v/>
      </c>
      <c r="L76">
        <f>IF(F76="",0,1)</f>
        <v>0</v>
      </c>
    </row>
    <row r="77" spans="1:12" x14ac:dyDescent="0.25">
      <c r="A77" s="5"/>
      <c r="B77" s="12"/>
      <c r="C77" t="str">
        <f>IF(A77="","",IF(ISNUMBER(MATCH(A77,'Ingredients'!$A$5:$A$154,0)),INDEX('Ingredients'!$B$5:$B$154,MATCH(A77,'Ingredients'!$A$5:$A$154,0)),IF(ISNUMBER(MATCH(A77,$H$5:$H$8,0)),INDEX($I$5:$I$8,MATCH(A77,$H$5:$H$8,0)),"")))</f>
        <v/>
      </c>
      <c r="D77" s="13" t="str">
        <f>IF(A77="","",IF(ISNUMBER(MATCH(A77,'Ingredients'!$A$5:$A$154,0)),INDEX('Ingredients'!$G$5:$G$154,MATCH(A77,'Ingredients'!$A$5:$A$154,0)),IF(ISNUMBER(MATCH(A77,$H$5:$H$8,0)),INDEX($J$5:$J$8,MATCH(A77,$H$5:$H$8,0)),"")))</f>
        <v/>
      </c>
      <c r="E77" s="15" t="str">
        <f>IF(OR(A77="",NOT(ISNUMBER(B77)),NOT(ISNUMBER(D77))),"",ROUND(B77*D77,2))</f>
        <v/>
      </c>
      <c r="F77" s="10" t="str">
        <f>IF(A77="","",IF(A77=$A$73,"cannot contain itself",IF(OR(ISNUMBER(MATCH(A77,'Ingredients'!$A$5:$A$154,0)),ISNUMBER(MATCH(A77,$H$5:$H$8,0))),IF(NOT(ISNUMBER(D77)),"price missing",IF(NOT(ISNUMBER(B77)),"quantity missing",IF(ISNUMBER(MATCH(A77,'Ingredients'!$A$5:$A$154,0)),"",IF(INDEX($K$5:$K$8,MATCH(A77,$H$5:$H$8,0))&gt;0,"base recipe incomplete","")))),IF(ISNUMBER(MATCH(A77,$H$5:$H$19,0)),"sits further down, move it up","not found"))))</f>
        <v/>
      </c>
      <c r="L77">
        <f>IF(F77="",0,1)</f>
        <v>0</v>
      </c>
    </row>
    <row r="78" spans="1:12" x14ac:dyDescent="0.25">
      <c r="A78" s="5"/>
      <c r="B78" s="12"/>
      <c r="C78" t="str">
        <f>IF(A78="","",IF(ISNUMBER(MATCH(A78,'Ingredients'!$A$5:$A$154,0)),INDEX('Ingredients'!$B$5:$B$154,MATCH(A78,'Ingredients'!$A$5:$A$154,0)),IF(ISNUMBER(MATCH(A78,$H$5:$H$8,0)),INDEX($I$5:$I$8,MATCH(A78,$H$5:$H$8,0)),"")))</f>
        <v/>
      </c>
      <c r="D78" s="13" t="str">
        <f>IF(A78="","",IF(ISNUMBER(MATCH(A78,'Ingredients'!$A$5:$A$154,0)),INDEX('Ingredients'!$G$5:$G$154,MATCH(A78,'Ingredients'!$A$5:$A$154,0)),IF(ISNUMBER(MATCH(A78,$H$5:$H$8,0)),INDEX($J$5:$J$8,MATCH(A78,$H$5:$H$8,0)),"")))</f>
        <v/>
      </c>
      <c r="E78" s="15" t="str">
        <f>IF(OR(A78="",NOT(ISNUMBER(B78)),NOT(ISNUMBER(D78))),"",ROUND(B78*D78,2))</f>
        <v/>
      </c>
      <c r="F78" s="10" t="str">
        <f>IF(A78="","",IF(A78=$A$73,"cannot contain itself",IF(OR(ISNUMBER(MATCH(A78,'Ingredients'!$A$5:$A$154,0)),ISNUMBER(MATCH(A78,$H$5:$H$8,0))),IF(NOT(ISNUMBER(D78)),"price missing",IF(NOT(ISNUMBER(B78)),"quantity missing",IF(ISNUMBER(MATCH(A78,'Ingredients'!$A$5:$A$154,0)),"",IF(INDEX($K$5:$K$8,MATCH(A78,$H$5:$H$8,0))&gt;0,"base recipe incomplete","")))),IF(ISNUMBER(MATCH(A78,$H$5:$H$19,0)),"sits further down, move it up","not found"))))</f>
        <v/>
      </c>
      <c r="L78">
        <f>IF(F78="",0,1)</f>
        <v>0</v>
      </c>
    </row>
    <row r="79" spans="1:12" x14ac:dyDescent="0.25">
      <c r="A79" s="5"/>
      <c r="B79" s="12"/>
      <c r="C79" t="str">
        <f>IF(A79="","",IF(ISNUMBER(MATCH(A79,'Ingredients'!$A$5:$A$154,0)),INDEX('Ingredients'!$B$5:$B$154,MATCH(A79,'Ingredients'!$A$5:$A$154,0)),IF(ISNUMBER(MATCH(A79,$H$5:$H$8,0)),INDEX($I$5:$I$8,MATCH(A79,$H$5:$H$8,0)),"")))</f>
        <v/>
      </c>
      <c r="D79" s="13" t="str">
        <f>IF(A79="","",IF(ISNUMBER(MATCH(A79,'Ingredients'!$A$5:$A$154,0)),INDEX('Ingredients'!$G$5:$G$154,MATCH(A79,'Ingredients'!$A$5:$A$154,0)),IF(ISNUMBER(MATCH(A79,$H$5:$H$8,0)),INDEX($J$5:$J$8,MATCH(A79,$H$5:$H$8,0)),"")))</f>
        <v/>
      </c>
      <c r="E79" s="15" t="str">
        <f>IF(OR(A79="",NOT(ISNUMBER(B79)),NOT(ISNUMBER(D79))),"",ROUND(B79*D79,2))</f>
        <v/>
      </c>
      <c r="F79" s="10" t="str">
        <f>IF(A79="","",IF(A79=$A$73,"cannot contain itself",IF(OR(ISNUMBER(MATCH(A79,'Ingredients'!$A$5:$A$154,0)),ISNUMBER(MATCH(A79,$H$5:$H$8,0))),IF(NOT(ISNUMBER(D79)),"price missing",IF(NOT(ISNUMBER(B79)),"quantity missing",IF(ISNUMBER(MATCH(A79,'Ingredients'!$A$5:$A$154,0)),"",IF(INDEX($K$5:$K$8,MATCH(A79,$H$5:$H$8,0))&gt;0,"base recipe incomplete","")))),IF(ISNUMBER(MATCH(A79,$H$5:$H$19,0)),"sits further down, move it up","not found"))))</f>
        <v/>
      </c>
      <c r="L79">
        <f>IF(F79="",0,1)</f>
        <v>0</v>
      </c>
    </row>
    <row r="80" spans="1:12" x14ac:dyDescent="0.25">
      <c r="A80" s="5"/>
      <c r="B80" s="12"/>
      <c r="C80" t="str">
        <f>IF(A80="","",IF(ISNUMBER(MATCH(A80,'Ingredients'!$A$5:$A$154,0)),INDEX('Ingredients'!$B$5:$B$154,MATCH(A80,'Ingredients'!$A$5:$A$154,0)),IF(ISNUMBER(MATCH(A80,$H$5:$H$8,0)),INDEX($I$5:$I$8,MATCH(A80,$H$5:$H$8,0)),"")))</f>
        <v/>
      </c>
      <c r="D80" s="13" t="str">
        <f>IF(A80="","",IF(ISNUMBER(MATCH(A80,'Ingredients'!$A$5:$A$154,0)),INDEX('Ingredients'!$G$5:$G$154,MATCH(A80,'Ingredients'!$A$5:$A$154,0)),IF(ISNUMBER(MATCH(A80,$H$5:$H$8,0)),INDEX($J$5:$J$8,MATCH(A80,$H$5:$H$8,0)),"")))</f>
        <v/>
      </c>
      <c r="E80" s="15" t="str">
        <f>IF(OR(A80="",NOT(ISNUMBER(B80)),NOT(ISNUMBER(D80))),"",ROUND(B80*D80,2))</f>
        <v/>
      </c>
      <c r="F80" s="10" t="str">
        <f>IF(A80="","",IF(A80=$A$73,"cannot contain itself",IF(OR(ISNUMBER(MATCH(A80,'Ingredients'!$A$5:$A$154,0)),ISNUMBER(MATCH(A80,$H$5:$H$8,0))),IF(NOT(ISNUMBER(D80)),"price missing",IF(NOT(ISNUMBER(B80)),"quantity missing",IF(ISNUMBER(MATCH(A80,'Ingredients'!$A$5:$A$154,0)),"",IF(INDEX($K$5:$K$8,MATCH(A80,$H$5:$H$8,0))&gt;0,"base recipe incomplete","")))),IF(ISNUMBER(MATCH(A80,$H$5:$H$19,0)),"sits further down, move it up","not found"))))</f>
        <v/>
      </c>
      <c r="L80">
        <f>IF(F80="",0,1)</f>
        <v>0</v>
      </c>
    </row>
    <row r="81" spans="1:12" x14ac:dyDescent="0.25">
      <c r="A81" s="5"/>
      <c r="B81" s="12"/>
      <c r="C81" t="str">
        <f>IF(A81="","",IF(ISNUMBER(MATCH(A81,'Ingredients'!$A$5:$A$154,0)),INDEX('Ingredients'!$B$5:$B$154,MATCH(A81,'Ingredients'!$A$5:$A$154,0)),IF(ISNUMBER(MATCH(A81,$H$5:$H$8,0)),INDEX($I$5:$I$8,MATCH(A81,$H$5:$H$8,0)),"")))</f>
        <v/>
      </c>
      <c r="D81" s="13" t="str">
        <f>IF(A81="","",IF(ISNUMBER(MATCH(A81,'Ingredients'!$A$5:$A$154,0)),INDEX('Ingredients'!$G$5:$G$154,MATCH(A81,'Ingredients'!$A$5:$A$154,0)),IF(ISNUMBER(MATCH(A81,$H$5:$H$8,0)),INDEX($J$5:$J$8,MATCH(A81,$H$5:$H$8,0)),"")))</f>
        <v/>
      </c>
      <c r="E81" s="15" t="str">
        <f>IF(OR(A81="",NOT(ISNUMBER(B81)),NOT(ISNUMBER(D81))),"",ROUND(B81*D81,2))</f>
        <v/>
      </c>
      <c r="F81" s="10" t="str">
        <f>IF(A81="","",IF(A81=$A$73,"cannot contain itself",IF(OR(ISNUMBER(MATCH(A81,'Ingredients'!$A$5:$A$154,0)),ISNUMBER(MATCH(A81,$H$5:$H$8,0))),IF(NOT(ISNUMBER(D81)),"price missing",IF(NOT(ISNUMBER(B81)),"quantity missing",IF(ISNUMBER(MATCH(A81,'Ingredients'!$A$5:$A$154,0)),"",IF(INDEX($K$5:$K$8,MATCH(A81,$H$5:$H$8,0))&gt;0,"base recipe incomplete","")))),IF(ISNUMBER(MATCH(A81,$H$5:$H$19,0)),"sits further down, move it up","not found"))))</f>
        <v/>
      </c>
      <c r="L81">
        <f>IF(F81="",0,1)</f>
        <v>0</v>
      </c>
    </row>
    <row r="82" spans="1:12" x14ac:dyDescent="0.25">
      <c r="A82" s="5"/>
      <c r="B82" s="12"/>
      <c r="C82" t="str">
        <f>IF(A82="","",IF(ISNUMBER(MATCH(A82,'Ingredients'!$A$5:$A$154,0)),INDEX('Ingredients'!$B$5:$B$154,MATCH(A82,'Ingredients'!$A$5:$A$154,0)),IF(ISNUMBER(MATCH(A82,$H$5:$H$8,0)),INDEX($I$5:$I$8,MATCH(A82,$H$5:$H$8,0)),"")))</f>
        <v/>
      </c>
      <c r="D82" s="13" t="str">
        <f>IF(A82="","",IF(ISNUMBER(MATCH(A82,'Ingredients'!$A$5:$A$154,0)),INDEX('Ingredients'!$G$5:$G$154,MATCH(A82,'Ingredients'!$A$5:$A$154,0)),IF(ISNUMBER(MATCH(A82,$H$5:$H$8,0)),INDEX($J$5:$J$8,MATCH(A82,$H$5:$H$8,0)),"")))</f>
        <v/>
      </c>
      <c r="E82" s="15" t="str">
        <f>IF(OR(A82="",NOT(ISNUMBER(B82)),NOT(ISNUMBER(D82))),"",ROUND(B82*D82,2))</f>
        <v/>
      </c>
      <c r="F82" s="10" t="str">
        <f>IF(A82="","",IF(A82=$A$73,"cannot contain itself",IF(OR(ISNUMBER(MATCH(A82,'Ingredients'!$A$5:$A$154,0)),ISNUMBER(MATCH(A82,$H$5:$H$8,0))),IF(NOT(ISNUMBER(D82)),"price missing",IF(NOT(ISNUMBER(B82)),"quantity missing",IF(ISNUMBER(MATCH(A82,'Ingredients'!$A$5:$A$154,0)),"",IF(INDEX($K$5:$K$8,MATCH(A82,$H$5:$H$8,0))&gt;0,"base recipe incomplete","")))),IF(ISNUMBER(MATCH(A82,$H$5:$H$19,0)),"sits further down, move it up","not found"))))</f>
        <v/>
      </c>
      <c r="L82">
        <f>IF(F82="",0,1)</f>
        <v>0</v>
      </c>
    </row>
    <row r="83" spans="1:12" x14ac:dyDescent="0.25">
      <c r="A83" s="5"/>
      <c r="B83" s="12"/>
      <c r="C83" t="str">
        <f>IF(A83="","",IF(ISNUMBER(MATCH(A83,'Ingredients'!$A$5:$A$154,0)),INDEX('Ingredients'!$B$5:$B$154,MATCH(A83,'Ingredients'!$A$5:$A$154,0)),IF(ISNUMBER(MATCH(A83,$H$5:$H$8,0)),INDEX($I$5:$I$8,MATCH(A83,$H$5:$H$8,0)),"")))</f>
        <v/>
      </c>
      <c r="D83" s="13" t="str">
        <f>IF(A83="","",IF(ISNUMBER(MATCH(A83,'Ingredients'!$A$5:$A$154,0)),INDEX('Ingredients'!$G$5:$G$154,MATCH(A83,'Ingredients'!$A$5:$A$154,0)),IF(ISNUMBER(MATCH(A83,$H$5:$H$8,0)),INDEX($J$5:$J$8,MATCH(A83,$H$5:$H$8,0)),"")))</f>
        <v/>
      </c>
      <c r="E83" s="15" t="str">
        <f>IF(OR(A83="",NOT(ISNUMBER(B83)),NOT(ISNUMBER(D83))),"",ROUND(B83*D83,2))</f>
        <v/>
      </c>
      <c r="F83" s="10" t="str">
        <f>IF(A83="","",IF(A83=$A$73,"cannot contain itself",IF(OR(ISNUMBER(MATCH(A83,'Ingredients'!$A$5:$A$154,0)),ISNUMBER(MATCH(A83,$H$5:$H$8,0))),IF(NOT(ISNUMBER(D83)),"price missing",IF(NOT(ISNUMBER(B83)),"quantity missing",IF(ISNUMBER(MATCH(A83,'Ingredients'!$A$5:$A$154,0)),"",IF(INDEX($K$5:$K$8,MATCH(A83,$H$5:$H$8,0))&gt;0,"base recipe incomplete","")))),IF(ISNUMBER(MATCH(A83,$H$5:$H$19,0)),"sits further down, move it up","not found"))))</f>
        <v/>
      </c>
      <c r="L83">
        <f>IF(F83="",0,1)</f>
        <v>0</v>
      </c>
    </row>
    <row r="84" spans="1:12" x14ac:dyDescent="0.25">
      <c r="A84" s="5"/>
      <c r="B84" s="12"/>
      <c r="C84" t="str">
        <f>IF(A84="","",IF(ISNUMBER(MATCH(A84,'Ingredients'!$A$5:$A$154,0)),INDEX('Ingredients'!$B$5:$B$154,MATCH(A84,'Ingredients'!$A$5:$A$154,0)),IF(ISNUMBER(MATCH(A84,$H$5:$H$8,0)),INDEX($I$5:$I$8,MATCH(A84,$H$5:$H$8,0)),"")))</f>
        <v/>
      </c>
      <c r="D84" s="13" t="str">
        <f>IF(A84="","",IF(ISNUMBER(MATCH(A84,'Ingredients'!$A$5:$A$154,0)),INDEX('Ingredients'!$G$5:$G$154,MATCH(A84,'Ingredients'!$A$5:$A$154,0)),IF(ISNUMBER(MATCH(A84,$H$5:$H$8,0)),INDEX($J$5:$J$8,MATCH(A84,$H$5:$H$8,0)),"")))</f>
        <v/>
      </c>
      <c r="E84" s="15" t="str">
        <f>IF(OR(A84="",NOT(ISNUMBER(B84)),NOT(ISNUMBER(D84))),"",ROUND(B84*D84,2))</f>
        <v/>
      </c>
      <c r="F84" s="10" t="str">
        <f>IF(A84="","",IF(A84=$A$73,"cannot contain itself",IF(OR(ISNUMBER(MATCH(A84,'Ingredients'!$A$5:$A$154,0)),ISNUMBER(MATCH(A84,$H$5:$H$8,0))),IF(NOT(ISNUMBER(D84)),"price missing",IF(NOT(ISNUMBER(B84)),"quantity missing",IF(ISNUMBER(MATCH(A84,'Ingredients'!$A$5:$A$154,0)),"",IF(INDEX($K$5:$K$8,MATCH(A84,$H$5:$H$8,0))&gt;0,"base recipe incomplete","")))),IF(ISNUMBER(MATCH(A84,$H$5:$H$19,0)),"sits further down, move it up","not found"))))</f>
        <v/>
      </c>
      <c r="L84">
        <f>IF(F84="",0,1)</f>
        <v>0</v>
      </c>
    </row>
    <row r="85" spans="1:12" x14ac:dyDescent="0.25">
      <c r="A85" s="5"/>
      <c r="B85" s="12"/>
      <c r="C85" t="str">
        <f>IF(A85="","",IF(ISNUMBER(MATCH(A85,'Ingredients'!$A$5:$A$154,0)),INDEX('Ingredients'!$B$5:$B$154,MATCH(A85,'Ingredients'!$A$5:$A$154,0)),IF(ISNUMBER(MATCH(A85,$H$5:$H$8,0)),INDEX($I$5:$I$8,MATCH(A85,$H$5:$H$8,0)),"")))</f>
        <v/>
      </c>
      <c r="D85" s="13" t="str">
        <f>IF(A85="","",IF(ISNUMBER(MATCH(A85,'Ingredients'!$A$5:$A$154,0)),INDEX('Ingredients'!$G$5:$G$154,MATCH(A85,'Ingredients'!$A$5:$A$154,0)),IF(ISNUMBER(MATCH(A85,$H$5:$H$8,0)),INDEX($J$5:$J$8,MATCH(A85,$H$5:$H$8,0)),"")))</f>
        <v/>
      </c>
      <c r="E85" s="15" t="str">
        <f>IF(OR(A85="",NOT(ISNUMBER(B85)),NOT(ISNUMBER(D85))),"",ROUND(B85*D85,2))</f>
        <v/>
      </c>
      <c r="F85" s="10" t="str">
        <f>IF(A85="","",IF(A85=$A$73,"cannot contain itself",IF(OR(ISNUMBER(MATCH(A85,'Ingredients'!$A$5:$A$154,0)),ISNUMBER(MATCH(A85,$H$5:$H$8,0))),IF(NOT(ISNUMBER(D85)),"price missing",IF(NOT(ISNUMBER(B85)),"quantity missing",IF(ISNUMBER(MATCH(A85,'Ingredients'!$A$5:$A$154,0)),"",IF(INDEX($K$5:$K$8,MATCH(A85,$H$5:$H$8,0))&gt;0,"base recipe incomplete","")))),IF(ISNUMBER(MATCH(A85,$H$5:$H$19,0)),"sits further down, move it up","not found"))))</f>
        <v/>
      </c>
      <c r="L85">
        <f>IF(F85="",0,1)</f>
        <v>0</v>
      </c>
    </row>
    <row r="86" spans="1:12" x14ac:dyDescent="0.25">
      <c r="A86" s="5"/>
      <c r="B86" s="12"/>
      <c r="C86" t="str">
        <f>IF(A86="","",IF(ISNUMBER(MATCH(A86,'Ingredients'!$A$5:$A$154,0)),INDEX('Ingredients'!$B$5:$B$154,MATCH(A86,'Ingredients'!$A$5:$A$154,0)),IF(ISNUMBER(MATCH(A86,$H$5:$H$8,0)),INDEX($I$5:$I$8,MATCH(A86,$H$5:$H$8,0)),"")))</f>
        <v/>
      </c>
      <c r="D86" s="13" t="str">
        <f>IF(A86="","",IF(ISNUMBER(MATCH(A86,'Ingredients'!$A$5:$A$154,0)),INDEX('Ingredients'!$G$5:$G$154,MATCH(A86,'Ingredients'!$A$5:$A$154,0)),IF(ISNUMBER(MATCH(A86,$H$5:$H$8,0)),INDEX($J$5:$J$8,MATCH(A86,$H$5:$H$8,0)),"")))</f>
        <v/>
      </c>
      <c r="E86" s="15" t="str">
        <f>IF(OR(A86="",NOT(ISNUMBER(B86)),NOT(ISNUMBER(D86))),"",ROUND(B86*D86,2))</f>
        <v/>
      </c>
      <c r="F86" s="10" t="str">
        <f>IF(A86="","",IF(A86=$A$73,"cannot contain itself",IF(OR(ISNUMBER(MATCH(A86,'Ingredients'!$A$5:$A$154,0)),ISNUMBER(MATCH(A86,$H$5:$H$8,0))),IF(NOT(ISNUMBER(D86)),"price missing",IF(NOT(ISNUMBER(B86)),"quantity missing",IF(ISNUMBER(MATCH(A86,'Ingredients'!$A$5:$A$154,0)),"",IF(INDEX($K$5:$K$8,MATCH(A86,$H$5:$H$8,0))&gt;0,"base recipe incomplete","")))),IF(ISNUMBER(MATCH(A86,$H$5:$H$19,0)),"sits further down, move it up","not found"))))</f>
        <v/>
      </c>
      <c r="L86">
        <f>IF(F86="",0,1)</f>
        <v>0</v>
      </c>
    </row>
    <row r="87" spans="1:5" x14ac:dyDescent="0.25">
      <c r="A87" s="16" t="s">
        <v>47</v>
      </c>
      <c r="E87" s="9" t="str">
        <f>IF(A73="","",ROUND(SUM(E75:E86),2))</f>
        <v/>
      </c>
    </row>
    <row r="88" spans="1:5" x14ac:dyDescent="0.25">
      <c r="A88" s="16" t="s">
        <v>39</v>
      </c>
      <c r="E88" s="17" t="str">
        <f>IF(OR(A73="",NOT(ISNUMBER(C73))),"",IF(C73&lt;=0,"",E87/C73))</f>
        <v/>
      </c>
    </row>
    <row r="90" spans="1:5" x14ac:dyDescent="0.25">
      <c r="A90" s="11"/>
      <c r="B90" s="2" t="s">
        <v>42</v>
      </c>
      <c r="C90" s="12"/>
      <c r="D90" s="5"/>
      <c r="E90" s="10" t="str">
        <f>IF(A90="","",IF(COUNTIF($H$5:$H$19,A90)&gt;1,"name used twice, only the first counts",IF(ISNUMBER(MATCH(A90,'Ingredients'!$A$5:$A$154,0)),"name is also an ingredient",IF(NOT(ISNUMBER(C90)),"batch yield missing",IF(C90&lt;=0,"batch yield missing",IF(SUM(L92:L103)&gt;0,"check the rows with a note",""))))))</f>
        <v/>
      </c>
    </row>
    <row r="91" spans="1:6" x14ac:dyDescent="0.25">
      <c r="A91" s="4" t="s">
        <v>43</v>
      </c>
      <c r="B91" s="4" t="s">
        <v>44</v>
      </c>
      <c r="C91" s="4" t="s">
        <v>18</v>
      </c>
      <c r="D91" s="4" t="s">
        <v>45</v>
      </c>
      <c r="E91" s="4" t="s">
        <v>46</v>
      </c>
      <c r="F91" s="4" t="s">
        <v>24</v>
      </c>
    </row>
    <row r="92" spans="1:12" x14ac:dyDescent="0.25">
      <c r="A92" s="5"/>
      <c r="B92" s="12"/>
      <c r="C92" t="str">
        <f>IF(A92="","",IF(ISNUMBER(MATCH(A92,'Ingredients'!$A$5:$A$154,0)),INDEX('Ingredients'!$B$5:$B$154,MATCH(A92,'Ingredients'!$A$5:$A$154,0)),IF(ISNUMBER(MATCH(A92,$H$5:$H$9,0)),INDEX($I$5:$I$9,MATCH(A92,$H$5:$H$9,0)),"")))</f>
        <v/>
      </c>
      <c r="D92" s="13" t="str">
        <f>IF(A92="","",IF(ISNUMBER(MATCH(A92,'Ingredients'!$A$5:$A$154,0)),INDEX('Ingredients'!$G$5:$G$154,MATCH(A92,'Ingredients'!$A$5:$A$154,0)),IF(ISNUMBER(MATCH(A92,$H$5:$H$9,0)),INDEX($J$5:$J$9,MATCH(A92,$H$5:$H$9,0)),"")))</f>
        <v/>
      </c>
      <c r="E92" s="15" t="str">
        <f>IF(OR(A92="",NOT(ISNUMBER(B92)),NOT(ISNUMBER(D92))),"",ROUND(B92*D92,2))</f>
        <v/>
      </c>
      <c r="F92" s="10" t="str">
        <f>IF(A92="","",IF(A92=$A$90,"cannot contain itself",IF(OR(ISNUMBER(MATCH(A92,'Ingredients'!$A$5:$A$154,0)),ISNUMBER(MATCH(A92,$H$5:$H$9,0))),IF(NOT(ISNUMBER(D92)),"price missing",IF(NOT(ISNUMBER(B92)),"quantity missing",IF(ISNUMBER(MATCH(A92,'Ingredients'!$A$5:$A$154,0)),"",IF(INDEX($K$5:$K$9,MATCH(A92,$H$5:$H$9,0))&gt;0,"base recipe incomplete","")))),IF(ISNUMBER(MATCH(A92,$H$5:$H$19,0)),"sits further down, move it up","not found"))))</f>
        <v/>
      </c>
      <c r="L92">
        <f>IF(F92="",0,1)</f>
        <v>0</v>
      </c>
    </row>
    <row r="93" spans="1:12" x14ac:dyDescent="0.25">
      <c r="A93" s="5"/>
      <c r="B93" s="12"/>
      <c r="C93" t="str">
        <f>IF(A93="","",IF(ISNUMBER(MATCH(A93,'Ingredients'!$A$5:$A$154,0)),INDEX('Ingredients'!$B$5:$B$154,MATCH(A93,'Ingredients'!$A$5:$A$154,0)),IF(ISNUMBER(MATCH(A93,$H$5:$H$9,0)),INDEX($I$5:$I$9,MATCH(A93,$H$5:$H$9,0)),"")))</f>
        <v/>
      </c>
      <c r="D93" s="13" t="str">
        <f>IF(A93="","",IF(ISNUMBER(MATCH(A93,'Ingredients'!$A$5:$A$154,0)),INDEX('Ingredients'!$G$5:$G$154,MATCH(A93,'Ingredients'!$A$5:$A$154,0)),IF(ISNUMBER(MATCH(A93,$H$5:$H$9,0)),INDEX($J$5:$J$9,MATCH(A93,$H$5:$H$9,0)),"")))</f>
        <v/>
      </c>
      <c r="E93" s="15" t="str">
        <f>IF(OR(A93="",NOT(ISNUMBER(B93)),NOT(ISNUMBER(D93))),"",ROUND(B93*D93,2))</f>
        <v/>
      </c>
      <c r="F93" s="10" t="str">
        <f>IF(A93="","",IF(A93=$A$90,"cannot contain itself",IF(OR(ISNUMBER(MATCH(A93,'Ingredients'!$A$5:$A$154,0)),ISNUMBER(MATCH(A93,$H$5:$H$9,0))),IF(NOT(ISNUMBER(D93)),"price missing",IF(NOT(ISNUMBER(B93)),"quantity missing",IF(ISNUMBER(MATCH(A93,'Ingredients'!$A$5:$A$154,0)),"",IF(INDEX($K$5:$K$9,MATCH(A93,$H$5:$H$9,0))&gt;0,"base recipe incomplete","")))),IF(ISNUMBER(MATCH(A93,$H$5:$H$19,0)),"sits further down, move it up","not found"))))</f>
        <v/>
      </c>
      <c r="L93">
        <f>IF(F93="",0,1)</f>
        <v>0</v>
      </c>
    </row>
    <row r="94" spans="1:12" x14ac:dyDescent="0.25">
      <c r="A94" s="5"/>
      <c r="B94" s="12"/>
      <c r="C94" t="str">
        <f>IF(A94="","",IF(ISNUMBER(MATCH(A94,'Ingredients'!$A$5:$A$154,0)),INDEX('Ingredients'!$B$5:$B$154,MATCH(A94,'Ingredients'!$A$5:$A$154,0)),IF(ISNUMBER(MATCH(A94,$H$5:$H$9,0)),INDEX($I$5:$I$9,MATCH(A94,$H$5:$H$9,0)),"")))</f>
        <v/>
      </c>
      <c r="D94" s="13" t="str">
        <f>IF(A94="","",IF(ISNUMBER(MATCH(A94,'Ingredients'!$A$5:$A$154,0)),INDEX('Ingredients'!$G$5:$G$154,MATCH(A94,'Ingredients'!$A$5:$A$154,0)),IF(ISNUMBER(MATCH(A94,$H$5:$H$9,0)),INDEX($J$5:$J$9,MATCH(A94,$H$5:$H$9,0)),"")))</f>
        <v/>
      </c>
      <c r="E94" s="15" t="str">
        <f>IF(OR(A94="",NOT(ISNUMBER(B94)),NOT(ISNUMBER(D94))),"",ROUND(B94*D94,2))</f>
        <v/>
      </c>
      <c r="F94" s="10" t="str">
        <f>IF(A94="","",IF(A94=$A$90,"cannot contain itself",IF(OR(ISNUMBER(MATCH(A94,'Ingredients'!$A$5:$A$154,0)),ISNUMBER(MATCH(A94,$H$5:$H$9,0))),IF(NOT(ISNUMBER(D94)),"price missing",IF(NOT(ISNUMBER(B94)),"quantity missing",IF(ISNUMBER(MATCH(A94,'Ingredients'!$A$5:$A$154,0)),"",IF(INDEX($K$5:$K$9,MATCH(A94,$H$5:$H$9,0))&gt;0,"base recipe incomplete","")))),IF(ISNUMBER(MATCH(A94,$H$5:$H$19,0)),"sits further down, move it up","not found"))))</f>
        <v/>
      </c>
      <c r="L94">
        <f>IF(F94="",0,1)</f>
        <v>0</v>
      </c>
    </row>
    <row r="95" spans="1:12" x14ac:dyDescent="0.25">
      <c r="A95" s="5"/>
      <c r="B95" s="12"/>
      <c r="C95" t="str">
        <f>IF(A95="","",IF(ISNUMBER(MATCH(A95,'Ingredients'!$A$5:$A$154,0)),INDEX('Ingredients'!$B$5:$B$154,MATCH(A95,'Ingredients'!$A$5:$A$154,0)),IF(ISNUMBER(MATCH(A95,$H$5:$H$9,0)),INDEX($I$5:$I$9,MATCH(A95,$H$5:$H$9,0)),"")))</f>
        <v/>
      </c>
      <c r="D95" s="13" t="str">
        <f>IF(A95="","",IF(ISNUMBER(MATCH(A95,'Ingredients'!$A$5:$A$154,0)),INDEX('Ingredients'!$G$5:$G$154,MATCH(A95,'Ingredients'!$A$5:$A$154,0)),IF(ISNUMBER(MATCH(A95,$H$5:$H$9,0)),INDEX($J$5:$J$9,MATCH(A95,$H$5:$H$9,0)),"")))</f>
        <v/>
      </c>
      <c r="E95" s="15" t="str">
        <f>IF(OR(A95="",NOT(ISNUMBER(B95)),NOT(ISNUMBER(D95))),"",ROUND(B95*D95,2))</f>
        <v/>
      </c>
      <c r="F95" s="10" t="str">
        <f>IF(A95="","",IF(A95=$A$90,"cannot contain itself",IF(OR(ISNUMBER(MATCH(A95,'Ingredients'!$A$5:$A$154,0)),ISNUMBER(MATCH(A95,$H$5:$H$9,0))),IF(NOT(ISNUMBER(D95)),"price missing",IF(NOT(ISNUMBER(B95)),"quantity missing",IF(ISNUMBER(MATCH(A95,'Ingredients'!$A$5:$A$154,0)),"",IF(INDEX($K$5:$K$9,MATCH(A95,$H$5:$H$9,0))&gt;0,"base recipe incomplete","")))),IF(ISNUMBER(MATCH(A95,$H$5:$H$19,0)),"sits further down, move it up","not found"))))</f>
        <v/>
      </c>
      <c r="L95">
        <f>IF(F95="",0,1)</f>
        <v>0</v>
      </c>
    </row>
    <row r="96" spans="1:12" x14ac:dyDescent="0.25">
      <c r="A96" s="5"/>
      <c r="B96" s="12"/>
      <c r="C96" t="str">
        <f>IF(A96="","",IF(ISNUMBER(MATCH(A96,'Ingredients'!$A$5:$A$154,0)),INDEX('Ingredients'!$B$5:$B$154,MATCH(A96,'Ingredients'!$A$5:$A$154,0)),IF(ISNUMBER(MATCH(A96,$H$5:$H$9,0)),INDEX($I$5:$I$9,MATCH(A96,$H$5:$H$9,0)),"")))</f>
        <v/>
      </c>
      <c r="D96" s="13" t="str">
        <f>IF(A96="","",IF(ISNUMBER(MATCH(A96,'Ingredients'!$A$5:$A$154,0)),INDEX('Ingredients'!$G$5:$G$154,MATCH(A96,'Ingredients'!$A$5:$A$154,0)),IF(ISNUMBER(MATCH(A96,$H$5:$H$9,0)),INDEX($J$5:$J$9,MATCH(A96,$H$5:$H$9,0)),"")))</f>
        <v/>
      </c>
      <c r="E96" s="15" t="str">
        <f>IF(OR(A96="",NOT(ISNUMBER(B96)),NOT(ISNUMBER(D96))),"",ROUND(B96*D96,2))</f>
        <v/>
      </c>
      <c r="F96" s="10" t="str">
        <f>IF(A96="","",IF(A96=$A$90,"cannot contain itself",IF(OR(ISNUMBER(MATCH(A96,'Ingredients'!$A$5:$A$154,0)),ISNUMBER(MATCH(A96,$H$5:$H$9,0))),IF(NOT(ISNUMBER(D96)),"price missing",IF(NOT(ISNUMBER(B96)),"quantity missing",IF(ISNUMBER(MATCH(A96,'Ingredients'!$A$5:$A$154,0)),"",IF(INDEX($K$5:$K$9,MATCH(A96,$H$5:$H$9,0))&gt;0,"base recipe incomplete","")))),IF(ISNUMBER(MATCH(A96,$H$5:$H$19,0)),"sits further down, move it up","not found"))))</f>
        <v/>
      </c>
      <c r="L96">
        <f>IF(F96="",0,1)</f>
        <v>0</v>
      </c>
    </row>
    <row r="97" spans="1:12" x14ac:dyDescent="0.25">
      <c r="A97" s="5"/>
      <c r="B97" s="12"/>
      <c r="C97" t="str">
        <f>IF(A97="","",IF(ISNUMBER(MATCH(A97,'Ingredients'!$A$5:$A$154,0)),INDEX('Ingredients'!$B$5:$B$154,MATCH(A97,'Ingredients'!$A$5:$A$154,0)),IF(ISNUMBER(MATCH(A97,$H$5:$H$9,0)),INDEX($I$5:$I$9,MATCH(A97,$H$5:$H$9,0)),"")))</f>
        <v/>
      </c>
      <c r="D97" s="13" t="str">
        <f>IF(A97="","",IF(ISNUMBER(MATCH(A97,'Ingredients'!$A$5:$A$154,0)),INDEX('Ingredients'!$G$5:$G$154,MATCH(A97,'Ingredients'!$A$5:$A$154,0)),IF(ISNUMBER(MATCH(A97,$H$5:$H$9,0)),INDEX($J$5:$J$9,MATCH(A97,$H$5:$H$9,0)),"")))</f>
        <v/>
      </c>
      <c r="E97" s="15" t="str">
        <f>IF(OR(A97="",NOT(ISNUMBER(B97)),NOT(ISNUMBER(D97))),"",ROUND(B97*D97,2))</f>
        <v/>
      </c>
      <c r="F97" s="10" t="str">
        <f>IF(A97="","",IF(A97=$A$90,"cannot contain itself",IF(OR(ISNUMBER(MATCH(A97,'Ingredients'!$A$5:$A$154,0)),ISNUMBER(MATCH(A97,$H$5:$H$9,0))),IF(NOT(ISNUMBER(D97)),"price missing",IF(NOT(ISNUMBER(B97)),"quantity missing",IF(ISNUMBER(MATCH(A97,'Ingredients'!$A$5:$A$154,0)),"",IF(INDEX($K$5:$K$9,MATCH(A97,$H$5:$H$9,0))&gt;0,"base recipe incomplete","")))),IF(ISNUMBER(MATCH(A97,$H$5:$H$19,0)),"sits further down, move it up","not found"))))</f>
        <v/>
      </c>
      <c r="L97">
        <f>IF(F97="",0,1)</f>
        <v>0</v>
      </c>
    </row>
    <row r="98" spans="1:12" x14ac:dyDescent="0.25">
      <c r="A98" s="5"/>
      <c r="B98" s="12"/>
      <c r="C98" t="str">
        <f>IF(A98="","",IF(ISNUMBER(MATCH(A98,'Ingredients'!$A$5:$A$154,0)),INDEX('Ingredients'!$B$5:$B$154,MATCH(A98,'Ingredients'!$A$5:$A$154,0)),IF(ISNUMBER(MATCH(A98,$H$5:$H$9,0)),INDEX($I$5:$I$9,MATCH(A98,$H$5:$H$9,0)),"")))</f>
        <v/>
      </c>
      <c r="D98" s="13" t="str">
        <f>IF(A98="","",IF(ISNUMBER(MATCH(A98,'Ingredients'!$A$5:$A$154,0)),INDEX('Ingredients'!$G$5:$G$154,MATCH(A98,'Ingredients'!$A$5:$A$154,0)),IF(ISNUMBER(MATCH(A98,$H$5:$H$9,0)),INDEX($J$5:$J$9,MATCH(A98,$H$5:$H$9,0)),"")))</f>
        <v/>
      </c>
      <c r="E98" s="15" t="str">
        <f>IF(OR(A98="",NOT(ISNUMBER(B98)),NOT(ISNUMBER(D98))),"",ROUND(B98*D98,2))</f>
        <v/>
      </c>
      <c r="F98" s="10" t="str">
        <f>IF(A98="","",IF(A98=$A$90,"cannot contain itself",IF(OR(ISNUMBER(MATCH(A98,'Ingredients'!$A$5:$A$154,0)),ISNUMBER(MATCH(A98,$H$5:$H$9,0))),IF(NOT(ISNUMBER(D98)),"price missing",IF(NOT(ISNUMBER(B98)),"quantity missing",IF(ISNUMBER(MATCH(A98,'Ingredients'!$A$5:$A$154,0)),"",IF(INDEX($K$5:$K$9,MATCH(A98,$H$5:$H$9,0))&gt;0,"base recipe incomplete","")))),IF(ISNUMBER(MATCH(A98,$H$5:$H$19,0)),"sits further down, move it up","not found"))))</f>
        <v/>
      </c>
      <c r="L98">
        <f>IF(F98="",0,1)</f>
        <v>0</v>
      </c>
    </row>
    <row r="99" spans="1:12" x14ac:dyDescent="0.25">
      <c r="A99" s="5"/>
      <c r="B99" s="12"/>
      <c r="C99" t="str">
        <f>IF(A99="","",IF(ISNUMBER(MATCH(A99,'Ingredients'!$A$5:$A$154,0)),INDEX('Ingredients'!$B$5:$B$154,MATCH(A99,'Ingredients'!$A$5:$A$154,0)),IF(ISNUMBER(MATCH(A99,$H$5:$H$9,0)),INDEX($I$5:$I$9,MATCH(A99,$H$5:$H$9,0)),"")))</f>
        <v/>
      </c>
      <c r="D99" s="13" t="str">
        <f>IF(A99="","",IF(ISNUMBER(MATCH(A99,'Ingredients'!$A$5:$A$154,0)),INDEX('Ingredients'!$G$5:$G$154,MATCH(A99,'Ingredients'!$A$5:$A$154,0)),IF(ISNUMBER(MATCH(A99,$H$5:$H$9,0)),INDEX($J$5:$J$9,MATCH(A99,$H$5:$H$9,0)),"")))</f>
        <v/>
      </c>
      <c r="E99" s="15" t="str">
        <f>IF(OR(A99="",NOT(ISNUMBER(B99)),NOT(ISNUMBER(D99))),"",ROUND(B99*D99,2))</f>
        <v/>
      </c>
      <c r="F99" s="10" t="str">
        <f>IF(A99="","",IF(A99=$A$90,"cannot contain itself",IF(OR(ISNUMBER(MATCH(A99,'Ingredients'!$A$5:$A$154,0)),ISNUMBER(MATCH(A99,$H$5:$H$9,0))),IF(NOT(ISNUMBER(D99)),"price missing",IF(NOT(ISNUMBER(B99)),"quantity missing",IF(ISNUMBER(MATCH(A99,'Ingredients'!$A$5:$A$154,0)),"",IF(INDEX($K$5:$K$9,MATCH(A99,$H$5:$H$9,0))&gt;0,"base recipe incomplete","")))),IF(ISNUMBER(MATCH(A99,$H$5:$H$19,0)),"sits further down, move it up","not found"))))</f>
        <v/>
      </c>
      <c r="L99">
        <f>IF(F99="",0,1)</f>
        <v>0</v>
      </c>
    </row>
    <row r="100" spans="1:12" x14ac:dyDescent="0.25">
      <c r="A100" s="5"/>
      <c r="B100" s="12"/>
      <c r="C100" t="str">
        <f>IF(A100="","",IF(ISNUMBER(MATCH(A100,'Ingredients'!$A$5:$A$154,0)),INDEX('Ingredients'!$B$5:$B$154,MATCH(A100,'Ingredients'!$A$5:$A$154,0)),IF(ISNUMBER(MATCH(A100,$H$5:$H$9,0)),INDEX($I$5:$I$9,MATCH(A100,$H$5:$H$9,0)),"")))</f>
        <v/>
      </c>
      <c r="D100" s="13" t="str">
        <f>IF(A100="","",IF(ISNUMBER(MATCH(A100,'Ingredients'!$A$5:$A$154,0)),INDEX('Ingredients'!$G$5:$G$154,MATCH(A100,'Ingredients'!$A$5:$A$154,0)),IF(ISNUMBER(MATCH(A100,$H$5:$H$9,0)),INDEX($J$5:$J$9,MATCH(A100,$H$5:$H$9,0)),"")))</f>
        <v/>
      </c>
      <c r="E100" s="15" t="str">
        <f>IF(OR(A100="",NOT(ISNUMBER(B100)),NOT(ISNUMBER(D100))),"",ROUND(B100*D100,2))</f>
        <v/>
      </c>
      <c r="F100" s="10" t="str">
        <f>IF(A100="","",IF(A100=$A$90,"cannot contain itself",IF(OR(ISNUMBER(MATCH(A100,'Ingredients'!$A$5:$A$154,0)),ISNUMBER(MATCH(A100,$H$5:$H$9,0))),IF(NOT(ISNUMBER(D100)),"price missing",IF(NOT(ISNUMBER(B100)),"quantity missing",IF(ISNUMBER(MATCH(A100,'Ingredients'!$A$5:$A$154,0)),"",IF(INDEX($K$5:$K$9,MATCH(A100,$H$5:$H$9,0))&gt;0,"base recipe incomplete","")))),IF(ISNUMBER(MATCH(A100,$H$5:$H$19,0)),"sits further down, move it up","not found"))))</f>
        <v/>
      </c>
      <c r="L100">
        <f>IF(F100="",0,1)</f>
        <v>0</v>
      </c>
    </row>
    <row r="101" spans="1:12" x14ac:dyDescent="0.25">
      <c r="A101" s="5"/>
      <c r="B101" s="12"/>
      <c r="C101" t="str">
        <f>IF(A101="","",IF(ISNUMBER(MATCH(A101,'Ingredients'!$A$5:$A$154,0)),INDEX('Ingredients'!$B$5:$B$154,MATCH(A101,'Ingredients'!$A$5:$A$154,0)),IF(ISNUMBER(MATCH(A101,$H$5:$H$9,0)),INDEX($I$5:$I$9,MATCH(A101,$H$5:$H$9,0)),"")))</f>
        <v/>
      </c>
      <c r="D101" s="13" t="str">
        <f>IF(A101="","",IF(ISNUMBER(MATCH(A101,'Ingredients'!$A$5:$A$154,0)),INDEX('Ingredients'!$G$5:$G$154,MATCH(A101,'Ingredients'!$A$5:$A$154,0)),IF(ISNUMBER(MATCH(A101,$H$5:$H$9,0)),INDEX($J$5:$J$9,MATCH(A101,$H$5:$H$9,0)),"")))</f>
        <v/>
      </c>
      <c r="E101" s="15" t="str">
        <f>IF(OR(A101="",NOT(ISNUMBER(B101)),NOT(ISNUMBER(D101))),"",ROUND(B101*D101,2))</f>
        <v/>
      </c>
      <c r="F101" s="10" t="str">
        <f>IF(A101="","",IF(A101=$A$90,"cannot contain itself",IF(OR(ISNUMBER(MATCH(A101,'Ingredients'!$A$5:$A$154,0)),ISNUMBER(MATCH(A101,$H$5:$H$9,0))),IF(NOT(ISNUMBER(D101)),"price missing",IF(NOT(ISNUMBER(B101)),"quantity missing",IF(ISNUMBER(MATCH(A101,'Ingredients'!$A$5:$A$154,0)),"",IF(INDEX($K$5:$K$9,MATCH(A101,$H$5:$H$9,0))&gt;0,"base recipe incomplete","")))),IF(ISNUMBER(MATCH(A101,$H$5:$H$19,0)),"sits further down, move it up","not found"))))</f>
        <v/>
      </c>
      <c r="L101">
        <f>IF(F101="",0,1)</f>
        <v>0</v>
      </c>
    </row>
    <row r="102" spans="1:12" x14ac:dyDescent="0.25">
      <c r="A102" s="5"/>
      <c r="B102" s="12"/>
      <c r="C102" t="str">
        <f>IF(A102="","",IF(ISNUMBER(MATCH(A102,'Ingredients'!$A$5:$A$154,0)),INDEX('Ingredients'!$B$5:$B$154,MATCH(A102,'Ingredients'!$A$5:$A$154,0)),IF(ISNUMBER(MATCH(A102,$H$5:$H$9,0)),INDEX($I$5:$I$9,MATCH(A102,$H$5:$H$9,0)),"")))</f>
        <v/>
      </c>
      <c r="D102" s="13" t="str">
        <f>IF(A102="","",IF(ISNUMBER(MATCH(A102,'Ingredients'!$A$5:$A$154,0)),INDEX('Ingredients'!$G$5:$G$154,MATCH(A102,'Ingredients'!$A$5:$A$154,0)),IF(ISNUMBER(MATCH(A102,$H$5:$H$9,0)),INDEX($J$5:$J$9,MATCH(A102,$H$5:$H$9,0)),"")))</f>
        <v/>
      </c>
      <c r="E102" s="15" t="str">
        <f>IF(OR(A102="",NOT(ISNUMBER(B102)),NOT(ISNUMBER(D102))),"",ROUND(B102*D102,2))</f>
        <v/>
      </c>
      <c r="F102" s="10" t="str">
        <f>IF(A102="","",IF(A102=$A$90,"cannot contain itself",IF(OR(ISNUMBER(MATCH(A102,'Ingredients'!$A$5:$A$154,0)),ISNUMBER(MATCH(A102,$H$5:$H$9,0))),IF(NOT(ISNUMBER(D102)),"price missing",IF(NOT(ISNUMBER(B102)),"quantity missing",IF(ISNUMBER(MATCH(A102,'Ingredients'!$A$5:$A$154,0)),"",IF(INDEX($K$5:$K$9,MATCH(A102,$H$5:$H$9,0))&gt;0,"base recipe incomplete","")))),IF(ISNUMBER(MATCH(A102,$H$5:$H$19,0)),"sits further down, move it up","not found"))))</f>
        <v/>
      </c>
      <c r="L102">
        <f>IF(F102="",0,1)</f>
        <v>0</v>
      </c>
    </row>
    <row r="103" spans="1:12" x14ac:dyDescent="0.25">
      <c r="A103" s="5"/>
      <c r="B103" s="12"/>
      <c r="C103" t="str">
        <f>IF(A103="","",IF(ISNUMBER(MATCH(A103,'Ingredients'!$A$5:$A$154,0)),INDEX('Ingredients'!$B$5:$B$154,MATCH(A103,'Ingredients'!$A$5:$A$154,0)),IF(ISNUMBER(MATCH(A103,$H$5:$H$9,0)),INDEX($I$5:$I$9,MATCH(A103,$H$5:$H$9,0)),"")))</f>
        <v/>
      </c>
      <c r="D103" s="13" t="str">
        <f>IF(A103="","",IF(ISNUMBER(MATCH(A103,'Ingredients'!$A$5:$A$154,0)),INDEX('Ingredients'!$G$5:$G$154,MATCH(A103,'Ingredients'!$A$5:$A$154,0)),IF(ISNUMBER(MATCH(A103,$H$5:$H$9,0)),INDEX($J$5:$J$9,MATCH(A103,$H$5:$H$9,0)),"")))</f>
        <v/>
      </c>
      <c r="E103" s="15" t="str">
        <f>IF(OR(A103="",NOT(ISNUMBER(B103)),NOT(ISNUMBER(D103))),"",ROUND(B103*D103,2))</f>
        <v/>
      </c>
      <c r="F103" s="10" t="str">
        <f>IF(A103="","",IF(A103=$A$90,"cannot contain itself",IF(OR(ISNUMBER(MATCH(A103,'Ingredients'!$A$5:$A$154,0)),ISNUMBER(MATCH(A103,$H$5:$H$9,0))),IF(NOT(ISNUMBER(D103)),"price missing",IF(NOT(ISNUMBER(B103)),"quantity missing",IF(ISNUMBER(MATCH(A103,'Ingredients'!$A$5:$A$154,0)),"",IF(INDEX($K$5:$K$9,MATCH(A103,$H$5:$H$9,0))&gt;0,"base recipe incomplete","")))),IF(ISNUMBER(MATCH(A103,$H$5:$H$19,0)),"sits further down, move it up","not found"))))</f>
        <v/>
      </c>
      <c r="L103">
        <f>IF(F103="",0,1)</f>
        <v>0</v>
      </c>
    </row>
    <row r="104" spans="1:5" x14ac:dyDescent="0.25">
      <c r="A104" s="16" t="s">
        <v>47</v>
      </c>
      <c r="E104" s="9" t="str">
        <f>IF(A90="","",ROUND(SUM(E92:E103),2))</f>
        <v/>
      </c>
    </row>
    <row r="105" spans="1:5" x14ac:dyDescent="0.25">
      <c r="A105" s="16" t="s">
        <v>39</v>
      </c>
      <c r="E105" s="17" t="str">
        <f>IF(OR(A90="",NOT(ISNUMBER(C90))),"",IF(C90&lt;=0,"",E104/C90))</f>
        <v/>
      </c>
    </row>
    <row r="107" spans="1:5" x14ac:dyDescent="0.25">
      <c r="A107" s="11"/>
      <c r="B107" s="2" t="s">
        <v>42</v>
      </c>
      <c r="C107" s="12"/>
      <c r="D107" s="5"/>
      <c r="E107" s="10" t="str">
        <f>IF(A107="","",IF(COUNTIF($H$5:$H$19,A107)&gt;1,"name used twice, only the first counts",IF(ISNUMBER(MATCH(A107,'Ingredients'!$A$5:$A$154,0)),"name is also an ingredient",IF(NOT(ISNUMBER(C107)),"batch yield missing",IF(C107&lt;=0,"batch yield missing",IF(SUM(L109:L120)&gt;0,"check the rows with a note",""))))))</f>
        <v/>
      </c>
    </row>
    <row r="108" spans="1:6" x14ac:dyDescent="0.25">
      <c r="A108" s="4" t="s">
        <v>43</v>
      </c>
      <c r="B108" s="4" t="s">
        <v>44</v>
      </c>
      <c r="C108" s="4" t="s">
        <v>18</v>
      </c>
      <c r="D108" s="4" t="s">
        <v>45</v>
      </c>
      <c r="E108" s="4" t="s">
        <v>46</v>
      </c>
      <c r="F108" s="4" t="s">
        <v>24</v>
      </c>
    </row>
    <row r="109" spans="1:12" x14ac:dyDescent="0.25">
      <c r="A109" s="5"/>
      <c r="B109" s="12"/>
      <c r="C109" t="str">
        <f>IF(A109="","",IF(ISNUMBER(MATCH(A109,'Ingredients'!$A$5:$A$154,0)),INDEX('Ingredients'!$B$5:$B$154,MATCH(A109,'Ingredients'!$A$5:$A$154,0)),IF(ISNUMBER(MATCH(A109,$H$5:$H$10,0)),INDEX($I$5:$I$10,MATCH(A109,$H$5:$H$10,0)),"")))</f>
        <v/>
      </c>
      <c r="D109" s="13" t="str">
        <f>IF(A109="","",IF(ISNUMBER(MATCH(A109,'Ingredients'!$A$5:$A$154,0)),INDEX('Ingredients'!$G$5:$G$154,MATCH(A109,'Ingredients'!$A$5:$A$154,0)),IF(ISNUMBER(MATCH(A109,$H$5:$H$10,0)),INDEX($J$5:$J$10,MATCH(A109,$H$5:$H$10,0)),"")))</f>
        <v/>
      </c>
      <c r="E109" s="15" t="str">
        <f>IF(OR(A109="",NOT(ISNUMBER(B109)),NOT(ISNUMBER(D109))),"",ROUND(B109*D109,2))</f>
        <v/>
      </c>
      <c r="F109" s="10" t="str">
        <f>IF(A109="","",IF(A109=$A$107,"cannot contain itself",IF(OR(ISNUMBER(MATCH(A109,'Ingredients'!$A$5:$A$154,0)),ISNUMBER(MATCH(A109,$H$5:$H$10,0))),IF(NOT(ISNUMBER(D109)),"price missing",IF(NOT(ISNUMBER(B109)),"quantity missing",IF(ISNUMBER(MATCH(A109,'Ingredients'!$A$5:$A$154,0)),"",IF(INDEX($K$5:$K$10,MATCH(A109,$H$5:$H$10,0))&gt;0,"base recipe incomplete","")))),IF(ISNUMBER(MATCH(A109,$H$5:$H$19,0)),"sits further down, move it up","not found"))))</f>
        <v/>
      </c>
      <c r="L109">
        <f>IF(F109="",0,1)</f>
        <v>0</v>
      </c>
    </row>
    <row r="110" spans="1:12" x14ac:dyDescent="0.25">
      <c r="A110" s="5"/>
      <c r="B110" s="12"/>
      <c r="C110" t="str">
        <f>IF(A110="","",IF(ISNUMBER(MATCH(A110,'Ingredients'!$A$5:$A$154,0)),INDEX('Ingredients'!$B$5:$B$154,MATCH(A110,'Ingredients'!$A$5:$A$154,0)),IF(ISNUMBER(MATCH(A110,$H$5:$H$10,0)),INDEX($I$5:$I$10,MATCH(A110,$H$5:$H$10,0)),"")))</f>
        <v/>
      </c>
      <c r="D110" s="13" t="str">
        <f>IF(A110="","",IF(ISNUMBER(MATCH(A110,'Ingredients'!$A$5:$A$154,0)),INDEX('Ingredients'!$G$5:$G$154,MATCH(A110,'Ingredients'!$A$5:$A$154,0)),IF(ISNUMBER(MATCH(A110,$H$5:$H$10,0)),INDEX($J$5:$J$10,MATCH(A110,$H$5:$H$10,0)),"")))</f>
        <v/>
      </c>
      <c r="E110" s="15" t="str">
        <f>IF(OR(A110="",NOT(ISNUMBER(B110)),NOT(ISNUMBER(D110))),"",ROUND(B110*D110,2))</f>
        <v/>
      </c>
      <c r="F110" s="10" t="str">
        <f>IF(A110="","",IF(A110=$A$107,"cannot contain itself",IF(OR(ISNUMBER(MATCH(A110,'Ingredients'!$A$5:$A$154,0)),ISNUMBER(MATCH(A110,$H$5:$H$10,0))),IF(NOT(ISNUMBER(D110)),"price missing",IF(NOT(ISNUMBER(B110)),"quantity missing",IF(ISNUMBER(MATCH(A110,'Ingredients'!$A$5:$A$154,0)),"",IF(INDEX($K$5:$K$10,MATCH(A110,$H$5:$H$10,0))&gt;0,"base recipe incomplete","")))),IF(ISNUMBER(MATCH(A110,$H$5:$H$19,0)),"sits further down, move it up","not found"))))</f>
        <v/>
      </c>
      <c r="L110">
        <f>IF(F110="",0,1)</f>
        <v>0</v>
      </c>
    </row>
    <row r="111" spans="1:12" x14ac:dyDescent="0.25">
      <c r="A111" s="5"/>
      <c r="B111" s="12"/>
      <c r="C111" t="str">
        <f>IF(A111="","",IF(ISNUMBER(MATCH(A111,'Ingredients'!$A$5:$A$154,0)),INDEX('Ingredients'!$B$5:$B$154,MATCH(A111,'Ingredients'!$A$5:$A$154,0)),IF(ISNUMBER(MATCH(A111,$H$5:$H$10,0)),INDEX($I$5:$I$10,MATCH(A111,$H$5:$H$10,0)),"")))</f>
        <v/>
      </c>
      <c r="D111" s="13" t="str">
        <f>IF(A111="","",IF(ISNUMBER(MATCH(A111,'Ingredients'!$A$5:$A$154,0)),INDEX('Ingredients'!$G$5:$G$154,MATCH(A111,'Ingredients'!$A$5:$A$154,0)),IF(ISNUMBER(MATCH(A111,$H$5:$H$10,0)),INDEX($J$5:$J$10,MATCH(A111,$H$5:$H$10,0)),"")))</f>
        <v/>
      </c>
      <c r="E111" s="15" t="str">
        <f>IF(OR(A111="",NOT(ISNUMBER(B111)),NOT(ISNUMBER(D111))),"",ROUND(B111*D111,2))</f>
        <v/>
      </c>
      <c r="F111" s="10" t="str">
        <f>IF(A111="","",IF(A111=$A$107,"cannot contain itself",IF(OR(ISNUMBER(MATCH(A111,'Ingredients'!$A$5:$A$154,0)),ISNUMBER(MATCH(A111,$H$5:$H$10,0))),IF(NOT(ISNUMBER(D111)),"price missing",IF(NOT(ISNUMBER(B111)),"quantity missing",IF(ISNUMBER(MATCH(A111,'Ingredients'!$A$5:$A$154,0)),"",IF(INDEX($K$5:$K$10,MATCH(A111,$H$5:$H$10,0))&gt;0,"base recipe incomplete","")))),IF(ISNUMBER(MATCH(A111,$H$5:$H$19,0)),"sits further down, move it up","not found"))))</f>
        <v/>
      </c>
      <c r="L111">
        <f>IF(F111="",0,1)</f>
        <v>0</v>
      </c>
    </row>
    <row r="112" spans="1:12" x14ac:dyDescent="0.25">
      <c r="A112" s="5"/>
      <c r="B112" s="12"/>
      <c r="C112" t="str">
        <f>IF(A112="","",IF(ISNUMBER(MATCH(A112,'Ingredients'!$A$5:$A$154,0)),INDEX('Ingredients'!$B$5:$B$154,MATCH(A112,'Ingredients'!$A$5:$A$154,0)),IF(ISNUMBER(MATCH(A112,$H$5:$H$10,0)),INDEX($I$5:$I$10,MATCH(A112,$H$5:$H$10,0)),"")))</f>
        <v/>
      </c>
      <c r="D112" s="13" t="str">
        <f>IF(A112="","",IF(ISNUMBER(MATCH(A112,'Ingredients'!$A$5:$A$154,0)),INDEX('Ingredients'!$G$5:$G$154,MATCH(A112,'Ingredients'!$A$5:$A$154,0)),IF(ISNUMBER(MATCH(A112,$H$5:$H$10,0)),INDEX($J$5:$J$10,MATCH(A112,$H$5:$H$10,0)),"")))</f>
        <v/>
      </c>
      <c r="E112" s="15" t="str">
        <f>IF(OR(A112="",NOT(ISNUMBER(B112)),NOT(ISNUMBER(D112))),"",ROUND(B112*D112,2))</f>
        <v/>
      </c>
      <c r="F112" s="10" t="str">
        <f>IF(A112="","",IF(A112=$A$107,"cannot contain itself",IF(OR(ISNUMBER(MATCH(A112,'Ingredients'!$A$5:$A$154,0)),ISNUMBER(MATCH(A112,$H$5:$H$10,0))),IF(NOT(ISNUMBER(D112)),"price missing",IF(NOT(ISNUMBER(B112)),"quantity missing",IF(ISNUMBER(MATCH(A112,'Ingredients'!$A$5:$A$154,0)),"",IF(INDEX($K$5:$K$10,MATCH(A112,$H$5:$H$10,0))&gt;0,"base recipe incomplete","")))),IF(ISNUMBER(MATCH(A112,$H$5:$H$19,0)),"sits further down, move it up","not found"))))</f>
        <v/>
      </c>
      <c r="L112">
        <f>IF(F112="",0,1)</f>
        <v>0</v>
      </c>
    </row>
    <row r="113" spans="1:12" x14ac:dyDescent="0.25">
      <c r="A113" s="5"/>
      <c r="B113" s="12"/>
      <c r="C113" t="str">
        <f>IF(A113="","",IF(ISNUMBER(MATCH(A113,'Ingredients'!$A$5:$A$154,0)),INDEX('Ingredients'!$B$5:$B$154,MATCH(A113,'Ingredients'!$A$5:$A$154,0)),IF(ISNUMBER(MATCH(A113,$H$5:$H$10,0)),INDEX($I$5:$I$10,MATCH(A113,$H$5:$H$10,0)),"")))</f>
        <v/>
      </c>
      <c r="D113" s="13" t="str">
        <f>IF(A113="","",IF(ISNUMBER(MATCH(A113,'Ingredients'!$A$5:$A$154,0)),INDEX('Ingredients'!$G$5:$G$154,MATCH(A113,'Ingredients'!$A$5:$A$154,0)),IF(ISNUMBER(MATCH(A113,$H$5:$H$10,0)),INDEX($J$5:$J$10,MATCH(A113,$H$5:$H$10,0)),"")))</f>
        <v/>
      </c>
      <c r="E113" s="15" t="str">
        <f>IF(OR(A113="",NOT(ISNUMBER(B113)),NOT(ISNUMBER(D113))),"",ROUND(B113*D113,2))</f>
        <v/>
      </c>
      <c r="F113" s="10" t="str">
        <f>IF(A113="","",IF(A113=$A$107,"cannot contain itself",IF(OR(ISNUMBER(MATCH(A113,'Ingredients'!$A$5:$A$154,0)),ISNUMBER(MATCH(A113,$H$5:$H$10,0))),IF(NOT(ISNUMBER(D113)),"price missing",IF(NOT(ISNUMBER(B113)),"quantity missing",IF(ISNUMBER(MATCH(A113,'Ingredients'!$A$5:$A$154,0)),"",IF(INDEX($K$5:$K$10,MATCH(A113,$H$5:$H$10,0))&gt;0,"base recipe incomplete","")))),IF(ISNUMBER(MATCH(A113,$H$5:$H$19,0)),"sits further down, move it up","not found"))))</f>
        <v/>
      </c>
      <c r="L113">
        <f>IF(F113="",0,1)</f>
        <v>0</v>
      </c>
    </row>
    <row r="114" spans="1:12" x14ac:dyDescent="0.25">
      <c r="A114" s="5"/>
      <c r="B114" s="12"/>
      <c r="C114" t="str">
        <f>IF(A114="","",IF(ISNUMBER(MATCH(A114,'Ingredients'!$A$5:$A$154,0)),INDEX('Ingredients'!$B$5:$B$154,MATCH(A114,'Ingredients'!$A$5:$A$154,0)),IF(ISNUMBER(MATCH(A114,$H$5:$H$10,0)),INDEX($I$5:$I$10,MATCH(A114,$H$5:$H$10,0)),"")))</f>
        <v/>
      </c>
      <c r="D114" s="13" t="str">
        <f>IF(A114="","",IF(ISNUMBER(MATCH(A114,'Ingredients'!$A$5:$A$154,0)),INDEX('Ingredients'!$G$5:$G$154,MATCH(A114,'Ingredients'!$A$5:$A$154,0)),IF(ISNUMBER(MATCH(A114,$H$5:$H$10,0)),INDEX($J$5:$J$10,MATCH(A114,$H$5:$H$10,0)),"")))</f>
        <v/>
      </c>
      <c r="E114" s="15" t="str">
        <f>IF(OR(A114="",NOT(ISNUMBER(B114)),NOT(ISNUMBER(D114))),"",ROUND(B114*D114,2))</f>
        <v/>
      </c>
      <c r="F114" s="10" t="str">
        <f>IF(A114="","",IF(A114=$A$107,"cannot contain itself",IF(OR(ISNUMBER(MATCH(A114,'Ingredients'!$A$5:$A$154,0)),ISNUMBER(MATCH(A114,$H$5:$H$10,0))),IF(NOT(ISNUMBER(D114)),"price missing",IF(NOT(ISNUMBER(B114)),"quantity missing",IF(ISNUMBER(MATCH(A114,'Ingredients'!$A$5:$A$154,0)),"",IF(INDEX($K$5:$K$10,MATCH(A114,$H$5:$H$10,0))&gt;0,"base recipe incomplete","")))),IF(ISNUMBER(MATCH(A114,$H$5:$H$19,0)),"sits further down, move it up","not found"))))</f>
        <v/>
      </c>
      <c r="L114">
        <f>IF(F114="",0,1)</f>
        <v>0</v>
      </c>
    </row>
    <row r="115" spans="1:12" x14ac:dyDescent="0.25">
      <c r="A115" s="5"/>
      <c r="B115" s="12"/>
      <c r="C115" t="str">
        <f>IF(A115="","",IF(ISNUMBER(MATCH(A115,'Ingredients'!$A$5:$A$154,0)),INDEX('Ingredients'!$B$5:$B$154,MATCH(A115,'Ingredients'!$A$5:$A$154,0)),IF(ISNUMBER(MATCH(A115,$H$5:$H$10,0)),INDEX($I$5:$I$10,MATCH(A115,$H$5:$H$10,0)),"")))</f>
        <v/>
      </c>
      <c r="D115" s="13" t="str">
        <f>IF(A115="","",IF(ISNUMBER(MATCH(A115,'Ingredients'!$A$5:$A$154,0)),INDEX('Ingredients'!$G$5:$G$154,MATCH(A115,'Ingredients'!$A$5:$A$154,0)),IF(ISNUMBER(MATCH(A115,$H$5:$H$10,0)),INDEX($J$5:$J$10,MATCH(A115,$H$5:$H$10,0)),"")))</f>
        <v/>
      </c>
      <c r="E115" s="15" t="str">
        <f>IF(OR(A115="",NOT(ISNUMBER(B115)),NOT(ISNUMBER(D115))),"",ROUND(B115*D115,2))</f>
        <v/>
      </c>
      <c r="F115" s="10" t="str">
        <f>IF(A115="","",IF(A115=$A$107,"cannot contain itself",IF(OR(ISNUMBER(MATCH(A115,'Ingredients'!$A$5:$A$154,0)),ISNUMBER(MATCH(A115,$H$5:$H$10,0))),IF(NOT(ISNUMBER(D115)),"price missing",IF(NOT(ISNUMBER(B115)),"quantity missing",IF(ISNUMBER(MATCH(A115,'Ingredients'!$A$5:$A$154,0)),"",IF(INDEX($K$5:$K$10,MATCH(A115,$H$5:$H$10,0))&gt;0,"base recipe incomplete","")))),IF(ISNUMBER(MATCH(A115,$H$5:$H$19,0)),"sits further down, move it up","not found"))))</f>
        <v/>
      </c>
      <c r="L115">
        <f>IF(F115="",0,1)</f>
        <v>0</v>
      </c>
    </row>
    <row r="116" spans="1:12" x14ac:dyDescent="0.25">
      <c r="A116" s="5"/>
      <c r="B116" s="12"/>
      <c r="C116" t="str">
        <f>IF(A116="","",IF(ISNUMBER(MATCH(A116,'Ingredients'!$A$5:$A$154,0)),INDEX('Ingredients'!$B$5:$B$154,MATCH(A116,'Ingredients'!$A$5:$A$154,0)),IF(ISNUMBER(MATCH(A116,$H$5:$H$10,0)),INDEX($I$5:$I$10,MATCH(A116,$H$5:$H$10,0)),"")))</f>
        <v/>
      </c>
      <c r="D116" s="13" t="str">
        <f>IF(A116="","",IF(ISNUMBER(MATCH(A116,'Ingredients'!$A$5:$A$154,0)),INDEX('Ingredients'!$G$5:$G$154,MATCH(A116,'Ingredients'!$A$5:$A$154,0)),IF(ISNUMBER(MATCH(A116,$H$5:$H$10,0)),INDEX($J$5:$J$10,MATCH(A116,$H$5:$H$10,0)),"")))</f>
        <v/>
      </c>
      <c r="E116" s="15" t="str">
        <f>IF(OR(A116="",NOT(ISNUMBER(B116)),NOT(ISNUMBER(D116))),"",ROUND(B116*D116,2))</f>
        <v/>
      </c>
      <c r="F116" s="10" t="str">
        <f>IF(A116="","",IF(A116=$A$107,"cannot contain itself",IF(OR(ISNUMBER(MATCH(A116,'Ingredients'!$A$5:$A$154,0)),ISNUMBER(MATCH(A116,$H$5:$H$10,0))),IF(NOT(ISNUMBER(D116)),"price missing",IF(NOT(ISNUMBER(B116)),"quantity missing",IF(ISNUMBER(MATCH(A116,'Ingredients'!$A$5:$A$154,0)),"",IF(INDEX($K$5:$K$10,MATCH(A116,$H$5:$H$10,0))&gt;0,"base recipe incomplete","")))),IF(ISNUMBER(MATCH(A116,$H$5:$H$19,0)),"sits further down, move it up","not found"))))</f>
        <v/>
      </c>
      <c r="L116">
        <f>IF(F116="",0,1)</f>
        <v>0</v>
      </c>
    </row>
    <row r="117" spans="1:12" x14ac:dyDescent="0.25">
      <c r="A117" s="5"/>
      <c r="B117" s="12"/>
      <c r="C117" t="str">
        <f>IF(A117="","",IF(ISNUMBER(MATCH(A117,'Ingredients'!$A$5:$A$154,0)),INDEX('Ingredients'!$B$5:$B$154,MATCH(A117,'Ingredients'!$A$5:$A$154,0)),IF(ISNUMBER(MATCH(A117,$H$5:$H$10,0)),INDEX($I$5:$I$10,MATCH(A117,$H$5:$H$10,0)),"")))</f>
        <v/>
      </c>
      <c r="D117" s="13" t="str">
        <f>IF(A117="","",IF(ISNUMBER(MATCH(A117,'Ingredients'!$A$5:$A$154,0)),INDEX('Ingredients'!$G$5:$G$154,MATCH(A117,'Ingredients'!$A$5:$A$154,0)),IF(ISNUMBER(MATCH(A117,$H$5:$H$10,0)),INDEX($J$5:$J$10,MATCH(A117,$H$5:$H$10,0)),"")))</f>
        <v/>
      </c>
      <c r="E117" s="15" t="str">
        <f>IF(OR(A117="",NOT(ISNUMBER(B117)),NOT(ISNUMBER(D117))),"",ROUND(B117*D117,2))</f>
        <v/>
      </c>
      <c r="F117" s="10" t="str">
        <f>IF(A117="","",IF(A117=$A$107,"cannot contain itself",IF(OR(ISNUMBER(MATCH(A117,'Ingredients'!$A$5:$A$154,0)),ISNUMBER(MATCH(A117,$H$5:$H$10,0))),IF(NOT(ISNUMBER(D117)),"price missing",IF(NOT(ISNUMBER(B117)),"quantity missing",IF(ISNUMBER(MATCH(A117,'Ingredients'!$A$5:$A$154,0)),"",IF(INDEX($K$5:$K$10,MATCH(A117,$H$5:$H$10,0))&gt;0,"base recipe incomplete","")))),IF(ISNUMBER(MATCH(A117,$H$5:$H$19,0)),"sits further down, move it up","not found"))))</f>
        <v/>
      </c>
      <c r="L117">
        <f>IF(F117="",0,1)</f>
        <v>0</v>
      </c>
    </row>
    <row r="118" spans="1:12" x14ac:dyDescent="0.25">
      <c r="A118" s="5"/>
      <c r="B118" s="12"/>
      <c r="C118" t="str">
        <f>IF(A118="","",IF(ISNUMBER(MATCH(A118,'Ingredients'!$A$5:$A$154,0)),INDEX('Ingredients'!$B$5:$B$154,MATCH(A118,'Ingredients'!$A$5:$A$154,0)),IF(ISNUMBER(MATCH(A118,$H$5:$H$10,0)),INDEX($I$5:$I$10,MATCH(A118,$H$5:$H$10,0)),"")))</f>
        <v/>
      </c>
      <c r="D118" s="13" t="str">
        <f>IF(A118="","",IF(ISNUMBER(MATCH(A118,'Ingredients'!$A$5:$A$154,0)),INDEX('Ingredients'!$G$5:$G$154,MATCH(A118,'Ingredients'!$A$5:$A$154,0)),IF(ISNUMBER(MATCH(A118,$H$5:$H$10,0)),INDEX($J$5:$J$10,MATCH(A118,$H$5:$H$10,0)),"")))</f>
        <v/>
      </c>
      <c r="E118" s="15" t="str">
        <f>IF(OR(A118="",NOT(ISNUMBER(B118)),NOT(ISNUMBER(D118))),"",ROUND(B118*D118,2))</f>
        <v/>
      </c>
      <c r="F118" s="10" t="str">
        <f>IF(A118="","",IF(A118=$A$107,"cannot contain itself",IF(OR(ISNUMBER(MATCH(A118,'Ingredients'!$A$5:$A$154,0)),ISNUMBER(MATCH(A118,$H$5:$H$10,0))),IF(NOT(ISNUMBER(D118)),"price missing",IF(NOT(ISNUMBER(B118)),"quantity missing",IF(ISNUMBER(MATCH(A118,'Ingredients'!$A$5:$A$154,0)),"",IF(INDEX($K$5:$K$10,MATCH(A118,$H$5:$H$10,0))&gt;0,"base recipe incomplete","")))),IF(ISNUMBER(MATCH(A118,$H$5:$H$19,0)),"sits further down, move it up","not found"))))</f>
        <v/>
      </c>
      <c r="L118">
        <f>IF(F118="",0,1)</f>
        <v>0</v>
      </c>
    </row>
    <row r="119" spans="1:12" x14ac:dyDescent="0.25">
      <c r="A119" s="5"/>
      <c r="B119" s="12"/>
      <c r="C119" t="str">
        <f>IF(A119="","",IF(ISNUMBER(MATCH(A119,'Ingredients'!$A$5:$A$154,0)),INDEX('Ingredients'!$B$5:$B$154,MATCH(A119,'Ingredients'!$A$5:$A$154,0)),IF(ISNUMBER(MATCH(A119,$H$5:$H$10,0)),INDEX($I$5:$I$10,MATCH(A119,$H$5:$H$10,0)),"")))</f>
        <v/>
      </c>
      <c r="D119" s="13" t="str">
        <f>IF(A119="","",IF(ISNUMBER(MATCH(A119,'Ingredients'!$A$5:$A$154,0)),INDEX('Ingredients'!$G$5:$G$154,MATCH(A119,'Ingredients'!$A$5:$A$154,0)),IF(ISNUMBER(MATCH(A119,$H$5:$H$10,0)),INDEX($J$5:$J$10,MATCH(A119,$H$5:$H$10,0)),"")))</f>
        <v/>
      </c>
      <c r="E119" s="15" t="str">
        <f>IF(OR(A119="",NOT(ISNUMBER(B119)),NOT(ISNUMBER(D119))),"",ROUND(B119*D119,2))</f>
        <v/>
      </c>
      <c r="F119" s="10" t="str">
        <f>IF(A119="","",IF(A119=$A$107,"cannot contain itself",IF(OR(ISNUMBER(MATCH(A119,'Ingredients'!$A$5:$A$154,0)),ISNUMBER(MATCH(A119,$H$5:$H$10,0))),IF(NOT(ISNUMBER(D119)),"price missing",IF(NOT(ISNUMBER(B119)),"quantity missing",IF(ISNUMBER(MATCH(A119,'Ingredients'!$A$5:$A$154,0)),"",IF(INDEX($K$5:$K$10,MATCH(A119,$H$5:$H$10,0))&gt;0,"base recipe incomplete","")))),IF(ISNUMBER(MATCH(A119,$H$5:$H$19,0)),"sits further down, move it up","not found"))))</f>
        <v/>
      </c>
      <c r="L119">
        <f>IF(F119="",0,1)</f>
        <v>0</v>
      </c>
    </row>
    <row r="120" spans="1:12" x14ac:dyDescent="0.25">
      <c r="A120" s="5"/>
      <c r="B120" s="12"/>
      <c r="C120" t="str">
        <f>IF(A120="","",IF(ISNUMBER(MATCH(A120,'Ingredients'!$A$5:$A$154,0)),INDEX('Ingredients'!$B$5:$B$154,MATCH(A120,'Ingredients'!$A$5:$A$154,0)),IF(ISNUMBER(MATCH(A120,$H$5:$H$10,0)),INDEX($I$5:$I$10,MATCH(A120,$H$5:$H$10,0)),"")))</f>
        <v/>
      </c>
      <c r="D120" s="13" t="str">
        <f>IF(A120="","",IF(ISNUMBER(MATCH(A120,'Ingredients'!$A$5:$A$154,0)),INDEX('Ingredients'!$G$5:$G$154,MATCH(A120,'Ingredients'!$A$5:$A$154,0)),IF(ISNUMBER(MATCH(A120,$H$5:$H$10,0)),INDEX($J$5:$J$10,MATCH(A120,$H$5:$H$10,0)),"")))</f>
        <v/>
      </c>
      <c r="E120" s="15" t="str">
        <f>IF(OR(A120="",NOT(ISNUMBER(B120)),NOT(ISNUMBER(D120))),"",ROUND(B120*D120,2))</f>
        <v/>
      </c>
      <c r="F120" s="10" t="str">
        <f>IF(A120="","",IF(A120=$A$107,"cannot contain itself",IF(OR(ISNUMBER(MATCH(A120,'Ingredients'!$A$5:$A$154,0)),ISNUMBER(MATCH(A120,$H$5:$H$10,0))),IF(NOT(ISNUMBER(D120)),"price missing",IF(NOT(ISNUMBER(B120)),"quantity missing",IF(ISNUMBER(MATCH(A120,'Ingredients'!$A$5:$A$154,0)),"",IF(INDEX($K$5:$K$10,MATCH(A120,$H$5:$H$10,0))&gt;0,"base recipe incomplete","")))),IF(ISNUMBER(MATCH(A120,$H$5:$H$19,0)),"sits further down, move it up","not found"))))</f>
        <v/>
      </c>
      <c r="L120">
        <f>IF(F120="",0,1)</f>
        <v>0</v>
      </c>
    </row>
    <row r="121" spans="1:5" x14ac:dyDescent="0.25">
      <c r="A121" s="16" t="s">
        <v>47</v>
      </c>
      <c r="E121" s="9" t="str">
        <f>IF(A107="","",ROUND(SUM(E109:E120),2))</f>
        <v/>
      </c>
    </row>
    <row r="122" spans="1:5" x14ac:dyDescent="0.25">
      <c r="A122" s="16" t="s">
        <v>39</v>
      </c>
      <c r="E122" s="17" t="str">
        <f>IF(OR(A107="",NOT(ISNUMBER(C107))),"",IF(C107&lt;=0,"",E121/C107))</f>
        <v/>
      </c>
    </row>
    <row r="124" spans="1:5" x14ac:dyDescent="0.25">
      <c r="A124" s="11"/>
      <c r="B124" s="2" t="s">
        <v>42</v>
      </c>
      <c r="C124" s="12"/>
      <c r="D124" s="5"/>
      <c r="E124" s="10" t="str">
        <f>IF(A124="","",IF(COUNTIF($H$5:$H$19,A124)&gt;1,"name used twice, only the first counts",IF(ISNUMBER(MATCH(A124,'Ingredients'!$A$5:$A$154,0)),"name is also an ingredient",IF(NOT(ISNUMBER(C124)),"batch yield missing",IF(C124&lt;=0,"batch yield missing",IF(SUM(L126:L137)&gt;0,"check the rows with a note",""))))))</f>
        <v/>
      </c>
    </row>
    <row r="125" spans="1:6" x14ac:dyDescent="0.25">
      <c r="A125" s="4" t="s">
        <v>43</v>
      </c>
      <c r="B125" s="4" t="s">
        <v>44</v>
      </c>
      <c r="C125" s="4" t="s">
        <v>18</v>
      </c>
      <c r="D125" s="4" t="s">
        <v>45</v>
      </c>
      <c r="E125" s="4" t="s">
        <v>46</v>
      </c>
      <c r="F125" s="4" t="s">
        <v>24</v>
      </c>
    </row>
    <row r="126" spans="1:12" x14ac:dyDescent="0.25">
      <c r="A126" s="5"/>
      <c r="B126" s="12"/>
      <c r="C126" t="str">
        <f>IF(A126="","",IF(ISNUMBER(MATCH(A126,'Ingredients'!$A$5:$A$154,0)),INDEX('Ingredients'!$B$5:$B$154,MATCH(A126,'Ingredients'!$A$5:$A$154,0)),IF(ISNUMBER(MATCH(A126,$H$5:$H$11,0)),INDEX($I$5:$I$11,MATCH(A126,$H$5:$H$11,0)),"")))</f>
        <v/>
      </c>
      <c r="D126" s="13" t="str">
        <f>IF(A126="","",IF(ISNUMBER(MATCH(A126,'Ingredients'!$A$5:$A$154,0)),INDEX('Ingredients'!$G$5:$G$154,MATCH(A126,'Ingredients'!$A$5:$A$154,0)),IF(ISNUMBER(MATCH(A126,$H$5:$H$11,0)),INDEX($J$5:$J$11,MATCH(A126,$H$5:$H$11,0)),"")))</f>
        <v/>
      </c>
      <c r="E126" s="15" t="str">
        <f>IF(OR(A126="",NOT(ISNUMBER(B126)),NOT(ISNUMBER(D126))),"",ROUND(B126*D126,2))</f>
        <v/>
      </c>
      <c r="F126" s="10" t="str">
        <f>IF(A126="","",IF(A126=$A$124,"cannot contain itself",IF(OR(ISNUMBER(MATCH(A126,'Ingredients'!$A$5:$A$154,0)),ISNUMBER(MATCH(A126,$H$5:$H$11,0))),IF(NOT(ISNUMBER(D126)),"price missing",IF(NOT(ISNUMBER(B126)),"quantity missing",IF(ISNUMBER(MATCH(A126,'Ingredients'!$A$5:$A$154,0)),"",IF(INDEX($K$5:$K$11,MATCH(A126,$H$5:$H$11,0))&gt;0,"base recipe incomplete","")))),IF(ISNUMBER(MATCH(A126,$H$5:$H$19,0)),"sits further down, move it up","not found"))))</f>
        <v/>
      </c>
      <c r="L126">
        <f>IF(F126="",0,1)</f>
        <v>0</v>
      </c>
    </row>
    <row r="127" spans="1:12" x14ac:dyDescent="0.25">
      <c r="A127" s="5"/>
      <c r="B127" s="12"/>
      <c r="C127" t="str">
        <f>IF(A127="","",IF(ISNUMBER(MATCH(A127,'Ingredients'!$A$5:$A$154,0)),INDEX('Ingredients'!$B$5:$B$154,MATCH(A127,'Ingredients'!$A$5:$A$154,0)),IF(ISNUMBER(MATCH(A127,$H$5:$H$11,0)),INDEX($I$5:$I$11,MATCH(A127,$H$5:$H$11,0)),"")))</f>
        <v/>
      </c>
      <c r="D127" s="13" t="str">
        <f>IF(A127="","",IF(ISNUMBER(MATCH(A127,'Ingredients'!$A$5:$A$154,0)),INDEX('Ingredients'!$G$5:$G$154,MATCH(A127,'Ingredients'!$A$5:$A$154,0)),IF(ISNUMBER(MATCH(A127,$H$5:$H$11,0)),INDEX($J$5:$J$11,MATCH(A127,$H$5:$H$11,0)),"")))</f>
        <v/>
      </c>
      <c r="E127" s="15" t="str">
        <f>IF(OR(A127="",NOT(ISNUMBER(B127)),NOT(ISNUMBER(D127))),"",ROUND(B127*D127,2))</f>
        <v/>
      </c>
      <c r="F127" s="10" t="str">
        <f>IF(A127="","",IF(A127=$A$124,"cannot contain itself",IF(OR(ISNUMBER(MATCH(A127,'Ingredients'!$A$5:$A$154,0)),ISNUMBER(MATCH(A127,$H$5:$H$11,0))),IF(NOT(ISNUMBER(D127)),"price missing",IF(NOT(ISNUMBER(B127)),"quantity missing",IF(ISNUMBER(MATCH(A127,'Ingredients'!$A$5:$A$154,0)),"",IF(INDEX($K$5:$K$11,MATCH(A127,$H$5:$H$11,0))&gt;0,"base recipe incomplete","")))),IF(ISNUMBER(MATCH(A127,$H$5:$H$19,0)),"sits further down, move it up","not found"))))</f>
        <v/>
      </c>
      <c r="L127">
        <f>IF(F127="",0,1)</f>
        <v>0</v>
      </c>
    </row>
    <row r="128" spans="1:12" x14ac:dyDescent="0.25">
      <c r="A128" s="5"/>
      <c r="B128" s="12"/>
      <c r="C128" t="str">
        <f>IF(A128="","",IF(ISNUMBER(MATCH(A128,'Ingredients'!$A$5:$A$154,0)),INDEX('Ingredients'!$B$5:$B$154,MATCH(A128,'Ingredients'!$A$5:$A$154,0)),IF(ISNUMBER(MATCH(A128,$H$5:$H$11,0)),INDEX($I$5:$I$11,MATCH(A128,$H$5:$H$11,0)),"")))</f>
        <v/>
      </c>
      <c r="D128" s="13" t="str">
        <f>IF(A128="","",IF(ISNUMBER(MATCH(A128,'Ingredients'!$A$5:$A$154,0)),INDEX('Ingredients'!$G$5:$G$154,MATCH(A128,'Ingredients'!$A$5:$A$154,0)),IF(ISNUMBER(MATCH(A128,$H$5:$H$11,0)),INDEX($J$5:$J$11,MATCH(A128,$H$5:$H$11,0)),"")))</f>
        <v/>
      </c>
      <c r="E128" s="15" t="str">
        <f>IF(OR(A128="",NOT(ISNUMBER(B128)),NOT(ISNUMBER(D128))),"",ROUND(B128*D128,2))</f>
        <v/>
      </c>
      <c r="F128" s="10" t="str">
        <f>IF(A128="","",IF(A128=$A$124,"cannot contain itself",IF(OR(ISNUMBER(MATCH(A128,'Ingredients'!$A$5:$A$154,0)),ISNUMBER(MATCH(A128,$H$5:$H$11,0))),IF(NOT(ISNUMBER(D128)),"price missing",IF(NOT(ISNUMBER(B128)),"quantity missing",IF(ISNUMBER(MATCH(A128,'Ingredients'!$A$5:$A$154,0)),"",IF(INDEX($K$5:$K$11,MATCH(A128,$H$5:$H$11,0))&gt;0,"base recipe incomplete","")))),IF(ISNUMBER(MATCH(A128,$H$5:$H$19,0)),"sits further down, move it up","not found"))))</f>
        <v/>
      </c>
      <c r="L128">
        <f>IF(F128="",0,1)</f>
        <v>0</v>
      </c>
    </row>
    <row r="129" spans="1:12" x14ac:dyDescent="0.25">
      <c r="A129" s="5"/>
      <c r="B129" s="12"/>
      <c r="C129" t="str">
        <f>IF(A129="","",IF(ISNUMBER(MATCH(A129,'Ingredients'!$A$5:$A$154,0)),INDEX('Ingredients'!$B$5:$B$154,MATCH(A129,'Ingredients'!$A$5:$A$154,0)),IF(ISNUMBER(MATCH(A129,$H$5:$H$11,0)),INDEX($I$5:$I$11,MATCH(A129,$H$5:$H$11,0)),"")))</f>
        <v/>
      </c>
      <c r="D129" s="13" t="str">
        <f>IF(A129="","",IF(ISNUMBER(MATCH(A129,'Ingredients'!$A$5:$A$154,0)),INDEX('Ingredients'!$G$5:$G$154,MATCH(A129,'Ingredients'!$A$5:$A$154,0)),IF(ISNUMBER(MATCH(A129,$H$5:$H$11,0)),INDEX($J$5:$J$11,MATCH(A129,$H$5:$H$11,0)),"")))</f>
        <v/>
      </c>
      <c r="E129" s="15" t="str">
        <f>IF(OR(A129="",NOT(ISNUMBER(B129)),NOT(ISNUMBER(D129))),"",ROUND(B129*D129,2))</f>
        <v/>
      </c>
      <c r="F129" s="10" t="str">
        <f>IF(A129="","",IF(A129=$A$124,"cannot contain itself",IF(OR(ISNUMBER(MATCH(A129,'Ingredients'!$A$5:$A$154,0)),ISNUMBER(MATCH(A129,$H$5:$H$11,0))),IF(NOT(ISNUMBER(D129)),"price missing",IF(NOT(ISNUMBER(B129)),"quantity missing",IF(ISNUMBER(MATCH(A129,'Ingredients'!$A$5:$A$154,0)),"",IF(INDEX($K$5:$K$11,MATCH(A129,$H$5:$H$11,0))&gt;0,"base recipe incomplete","")))),IF(ISNUMBER(MATCH(A129,$H$5:$H$19,0)),"sits further down, move it up","not found"))))</f>
        <v/>
      </c>
      <c r="L129">
        <f>IF(F129="",0,1)</f>
        <v>0</v>
      </c>
    </row>
    <row r="130" spans="1:12" x14ac:dyDescent="0.25">
      <c r="A130" s="5"/>
      <c r="B130" s="12"/>
      <c r="C130" t="str">
        <f>IF(A130="","",IF(ISNUMBER(MATCH(A130,'Ingredients'!$A$5:$A$154,0)),INDEX('Ingredients'!$B$5:$B$154,MATCH(A130,'Ingredients'!$A$5:$A$154,0)),IF(ISNUMBER(MATCH(A130,$H$5:$H$11,0)),INDEX($I$5:$I$11,MATCH(A130,$H$5:$H$11,0)),"")))</f>
        <v/>
      </c>
      <c r="D130" s="13" t="str">
        <f>IF(A130="","",IF(ISNUMBER(MATCH(A130,'Ingredients'!$A$5:$A$154,0)),INDEX('Ingredients'!$G$5:$G$154,MATCH(A130,'Ingredients'!$A$5:$A$154,0)),IF(ISNUMBER(MATCH(A130,$H$5:$H$11,0)),INDEX($J$5:$J$11,MATCH(A130,$H$5:$H$11,0)),"")))</f>
        <v/>
      </c>
      <c r="E130" s="15" t="str">
        <f>IF(OR(A130="",NOT(ISNUMBER(B130)),NOT(ISNUMBER(D130))),"",ROUND(B130*D130,2))</f>
        <v/>
      </c>
      <c r="F130" s="10" t="str">
        <f>IF(A130="","",IF(A130=$A$124,"cannot contain itself",IF(OR(ISNUMBER(MATCH(A130,'Ingredients'!$A$5:$A$154,0)),ISNUMBER(MATCH(A130,$H$5:$H$11,0))),IF(NOT(ISNUMBER(D130)),"price missing",IF(NOT(ISNUMBER(B130)),"quantity missing",IF(ISNUMBER(MATCH(A130,'Ingredients'!$A$5:$A$154,0)),"",IF(INDEX($K$5:$K$11,MATCH(A130,$H$5:$H$11,0))&gt;0,"base recipe incomplete","")))),IF(ISNUMBER(MATCH(A130,$H$5:$H$19,0)),"sits further down, move it up","not found"))))</f>
        <v/>
      </c>
      <c r="L130">
        <f>IF(F130="",0,1)</f>
        <v>0</v>
      </c>
    </row>
    <row r="131" spans="1:12" x14ac:dyDescent="0.25">
      <c r="A131" s="5"/>
      <c r="B131" s="12"/>
      <c r="C131" t="str">
        <f>IF(A131="","",IF(ISNUMBER(MATCH(A131,'Ingredients'!$A$5:$A$154,0)),INDEX('Ingredients'!$B$5:$B$154,MATCH(A131,'Ingredients'!$A$5:$A$154,0)),IF(ISNUMBER(MATCH(A131,$H$5:$H$11,0)),INDEX($I$5:$I$11,MATCH(A131,$H$5:$H$11,0)),"")))</f>
        <v/>
      </c>
      <c r="D131" s="13" t="str">
        <f>IF(A131="","",IF(ISNUMBER(MATCH(A131,'Ingredients'!$A$5:$A$154,0)),INDEX('Ingredients'!$G$5:$G$154,MATCH(A131,'Ingredients'!$A$5:$A$154,0)),IF(ISNUMBER(MATCH(A131,$H$5:$H$11,0)),INDEX($J$5:$J$11,MATCH(A131,$H$5:$H$11,0)),"")))</f>
        <v/>
      </c>
      <c r="E131" s="15" t="str">
        <f>IF(OR(A131="",NOT(ISNUMBER(B131)),NOT(ISNUMBER(D131))),"",ROUND(B131*D131,2))</f>
        <v/>
      </c>
      <c r="F131" s="10" t="str">
        <f>IF(A131="","",IF(A131=$A$124,"cannot contain itself",IF(OR(ISNUMBER(MATCH(A131,'Ingredients'!$A$5:$A$154,0)),ISNUMBER(MATCH(A131,$H$5:$H$11,0))),IF(NOT(ISNUMBER(D131)),"price missing",IF(NOT(ISNUMBER(B131)),"quantity missing",IF(ISNUMBER(MATCH(A131,'Ingredients'!$A$5:$A$154,0)),"",IF(INDEX($K$5:$K$11,MATCH(A131,$H$5:$H$11,0))&gt;0,"base recipe incomplete","")))),IF(ISNUMBER(MATCH(A131,$H$5:$H$19,0)),"sits further down, move it up","not found"))))</f>
        <v/>
      </c>
      <c r="L131">
        <f>IF(F131="",0,1)</f>
        <v>0</v>
      </c>
    </row>
    <row r="132" spans="1:12" x14ac:dyDescent="0.25">
      <c r="A132" s="5"/>
      <c r="B132" s="12"/>
      <c r="C132" t="str">
        <f>IF(A132="","",IF(ISNUMBER(MATCH(A132,'Ingredients'!$A$5:$A$154,0)),INDEX('Ingredients'!$B$5:$B$154,MATCH(A132,'Ingredients'!$A$5:$A$154,0)),IF(ISNUMBER(MATCH(A132,$H$5:$H$11,0)),INDEX($I$5:$I$11,MATCH(A132,$H$5:$H$11,0)),"")))</f>
        <v/>
      </c>
      <c r="D132" s="13" t="str">
        <f>IF(A132="","",IF(ISNUMBER(MATCH(A132,'Ingredients'!$A$5:$A$154,0)),INDEX('Ingredients'!$G$5:$G$154,MATCH(A132,'Ingredients'!$A$5:$A$154,0)),IF(ISNUMBER(MATCH(A132,$H$5:$H$11,0)),INDEX($J$5:$J$11,MATCH(A132,$H$5:$H$11,0)),"")))</f>
        <v/>
      </c>
      <c r="E132" s="15" t="str">
        <f>IF(OR(A132="",NOT(ISNUMBER(B132)),NOT(ISNUMBER(D132))),"",ROUND(B132*D132,2))</f>
        <v/>
      </c>
      <c r="F132" s="10" t="str">
        <f>IF(A132="","",IF(A132=$A$124,"cannot contain itself",IF(OR(ISNUMBER(MATCH(A132,'Ingredients'!$A$5:$A$154,0)),ISNUMBER(MATCH(A132,$H$5:$H$11,0))),IF(NOT(ISNUMBER(D132)),"price missing",IF(NOT(ISNUMBER(B132)),"quantity missing",IF(ISNUMBER(MATCH(A132,'Ingredients'!$A$5:$A$154,0)),"",IF(INDEX($K$5:$K$11,MATCH(A132,$H$5:$H$11,0))&gt;0,"base recipe incomplete","")))),IF(ISNUMBER(MATCH(A132,$H$5:$H$19,0)),"sits further down, move it up","not found"))))</f>
        <v/>
      </c>
      <c r="L132">
        <f>IF(F132="",0,1)</f>
        <v>0</v>
      </c>
    </row>
    <row r="133" spans="1:12" x14ac:dyDescent="0.25">
      <c r="A133" s="5"/>
      <c r="B133" s="12"/>
      <c r="C133" t="str">
        <f>IF(A133="","",IF(ISNUMBER(MATCH(A133,'Ingredients'!$A$5:$A$154,0)),INDEX('Ingredients'!$B$5:$B$154,MATCH(A133,'Ingredients'!$A$5:$A$154,0)),IF(ISNUMBER(MATCH(A133,$H$5:$H$11,0)),INDEX($I$5:$I$11,MATCH(A133,$H$5:$H$11,0)),"")))</f>
        <v/>
      </c>
      <c r="D133" s="13" t="str">
        <f>IF(A133="","",IF(ISNUMBER(MATCH(A133,'Ingredients'!$A$5:$A$154,0)),INDEX('Ingredients'!$G$5:$G$154,MATCH(A133,'Ingredients'!$A$5:$A$154,0)),IF(ISNUMBER(MATCH(A133,$H$5:$H$11,0)),INDEX($J$5:$J$11,MATCH(A133,$H$5:$H$11,0)),"")))</f>
        <v/>
      </c>
      <c r="E133" s="15" t="str">
        <f>IF(OR(A133="",NOT(ISNUMBER(B133)),NOT(ISNUMBER(D133))),"",ROUND(B133*D133,2))</f>
        <v/>
      </c>
      <c r="F133" s="10" t="str">
        <f>IF(A133="","",IF(A133=$A$124,"cannot contain itself",IF(OR(ISNUMBER(MATCH(A133,'Ingredients'!$A$5:$A$154,0)),ISNUMBER(MATCH(A133,$H$5:$H$11,0))),IF(NOT(ISNUMBER(D133)),"price missing",IF(NOT(ISNUMBER(B133)),"quantity missing",IF(ISNUMBER(MATCH(A133,'Ingredients'!$A$5:$A$154,0)),"",IF(INDEX($K$5:$K$11,MATCH(A133,$H$5:$H$11,0))&gt;0,"base recipe incomplete","")))),IF(ISNUMBER(MATCH(A133,$H$5:$H$19,0)),"sits further down, move it up","not found"))))</f>
        <v/>
      </c>
      <c r="L133">
        <f>IF(F133="",0,1)</f>
        <v>0</v>
      </c>
    </row>
    <row r="134" spans="1:12" x14ac:dyDescent="0.25">
      <c r="A134" s="5"/>
      <c r="B134" s="12"/>
      <c r="C134" t="str">
        <f>IF(A134="","",IF(ISNUMBER(MATCH(A134,'Ingredients'!$A$5:$A$154,0)),INDEX('Ingredients'!$B$5:$B$154,MATCH(A134,'Ingredients'!$A$5:$A$154,0)),IF(ISNUMBER(MATCH(A134,$H$5:$H$11,0)),INDEX($I$5:$I$11,MATCH(A134,$H$5:$H$11,0)),"")))</f>
        <v/>
      </c>
      <c r="D134" s="13" t="str">
        <f>IF(A134="","",IF(ISNUMBER(MATCH(A134,'Ingredients'!$A$5:$A$154,0)),INDEX('Ingredients'!$G$5:$G$154,MATCH(A134,'Ingredients'!$A$5:$A$154,0)),IF(ISNUMBER(MATCH(A134,$H$5:$H$11,0)),INDEX($J$5:$J$11,MATCH(A134,$H$5:$H$11,0)),"")))</f>
        <v/>
      </c>
      <c r="E134" s="15" t="str">
        <f>IF(OR(A134="",NOT(ISNUMBER(B134)),NOT(ISNUMBER(D134))),"",ROUND(B134*D134,2))</f>
        <v/>
      </c>
      <c r="F134" s="10" t="str">
        <f>IF(A134="","",IF(A134=$A$124,"cannot contain itself",IF(OR(ISNUMBER(MATCH(A134,'Ingredients'!$A$5:$A$154,0)),ISNUMBER(MATCH(A134,$H$5:$H$11,0))),IF(NOT(ISNUMBER(D134)),"price missing",IF(NOT(ISNUMBER(B134)),"quantity missing",IF(ISNUMBER(MATCH(A134,'Ingredients'!$A$5:$A$154,0)),"",IF(INDEX($K$5:$K$11,MATCH(A134,$H$5:$H$11,0))&gt;0,"base recipe incomplete","")))),IF(ISNUMBER(MATCH(A134,$H$5:$H$19,0)),"sits further down, move it up","not found"))))</f>
        <v/>
      </c>
      <c r="L134">
        <f>IF(F134="",0,1)</f>
        <v>0</v>
      </c>
    </row>
    <row r="135" spans="1:12" x14ac:dyDescent="0.25">
      <c r="A135" s="5"/>
      <c r="B135" s="12"/>
      <c r="C135" t="str">
        <f>IF(A135="","",IF(ISNUMBER(MATCH(A135,'Ingredients'!$A$5:$A$154,0)),INDEX('Ingredients'!$B$5:$B$154,MATCH(A135,'Ingredients'!$A$5:$A$154,0)),IF(ISNUMBER(MATCH(A135,$H$5:$H$11,0)),INDEX($I$5:$I$11,MATCH(A135,$H$5:$H$11,0)),"")))</f>
        <v/>
      </c>
      <c r="D135" s="13" t="str">
        <f>IF(A135="","",IF(ISNUMBER(MATCH(A135,'Ingredients'!$A$5:$A$154,0)),INDEX('Ingredients'!$G$5:$G$154,MATCH(A135,'Ingredients'!$A$5:$A$154,0)),IF(ISNUMBER(MATCH(A135,$H$5:$H$11,0)),INDEX($J$5:$J$11,MATCH(A135,$H$5:$H$11,0)),"")))</f>
        <v/>
      </c>
      <c r="E135" s="15" t="str">
        <f>IF(OR(A135="",NOT(ISNUMBER(B135)),NOT(ISNUMBER(D135))),"",ROUND(B135*D135,2))</f>
        <v/>
      </c>
      <c r="F135" s="10" t="str">
        <f>IF(A135="","",IF(A135=$A$124,"cannot contain itself",IF(OR(ISNUMBER(MATCH(A135,'Ingredients'!$A$5:$A$154,0)),ISNUMBER(MATCH(A135,$H$5:$H$11,0))),IF(NOT(ISNUMBER(D135)),"price missing",IF(NOT(ISNUMBER(B135)),"quantity missing",IF(ISNUMBER(MATCH(A135,'Ingredients'!$A$5:$A$154,0)),"",IF(INDEX($K$5:$K$11,MATCH(A135,$H$5:$H$11,0))&gt;0,"base recipe incomplete","")))),IF(ISNUMBER(MATCH(A135,$H$5:$H$19,0)),"sits further down, move it up","not found"))))</f>
        <v/>
      </c>
      <c r="L135">
        <f>IF(F135="",0,1)</f>
        <v>0</v>
      </c>
    </row>
    <row r="136" spans="1:12" x14ac:dyDescent="0.25">
      <c r="A136" s="5"/>
      <c r="B136" s="12"/>
      <c r="C136" t="str">
        <f>IF(A136="","",IF(ISNUMBER(MATCH(A136,'Ingredients'!$A$5:$A$154,0)),INDEX('Ingredients'!$B$5:$B$154,MATCH(A136,'Ingredients'!$A$5:$A$154,0)),IF(ISNUMBER(MATCH(A136,$H$5:$H$11,0)),INDEX($I$5:$I$11,MATCH(A136,$H$5:$H$11,0)),"")))</f>
        <v/>
      </c>
      <c r="D136" s="13" t="str">
        <f>IF(A136="","",IF(ISNUMBER(MATCH(A136,'Ingredients'!$A$5:$A$154,0)),INDEX('Ingredients'!$G$5:$G$154,MATCH(A136,'Ingredients'!$A$5:$A$154,0)),IF(ISNUMBER(MATCH(A136,$H$5:$H$11,0)),INDEX($J$5:$J$11,MATCH(A136,$H$5:$H$11,0)),"")))</f>
        <v/>
      </c>
      <c r="E136" s="15" t="str">
        <f>IF(OR(A136="",NOT(ISNUMBER(B136)),NOT(ISNUMBER(D136))),"",ROUND(B136*D136,2))</f>
        <v/>
      </c>
      <c r="F136" s="10" t="str">
        <f>IF(A136="","",IF(A136=$A$124,"cannot contain itself",IF(OR(ISNUMBER(MATCH(A136,'Ingredients'!$A$5:$A$154,0)),ISNUMBER(MATCH(A136,$H$5:$H$11,0))),IF(NOT(ISNUMBER(D136)),"price missing",IF(NOT(ISNUMBER(B136)),"quantity missing",IF(ISNUMBER(MATCH(A136,'Ingredients'!$A$5:$A$154,0)),"",IF(INDEX($K$5:$K$11,MATCH(A136,$H$5:$H$11,0))&gt;0,"base recipe incomplete","")))),IF(ISNUMBER(MATCH(A136,$H$5:$H$19,0)),"sits further down, move it up","not found"))))</f>
        <v/>
      </c>
      <c r="L136">
        <f>IF(F136="",0,1)</f>
        <v>0</v>
      </c>
    </row>
    <row r="137" spans="1:12" x14ac:dyDescent="0.25">
      <c r="A137" s="5"/>
      <c r="B137" s="12"/>
      <c r="C137" t="str">
        <f>IF(A137="","",IF(ISNUMBER(MATCH(A137,'Ingredients'!$A$5:$A$154,0)),INDEX('Ingredients'!$B$5:$B$154,MATCH(A137,'Ingredients'!$A$5:$A$154,0)),IF(ISNUMBER(MATCH(A137,$H$5:$H$11,0)),INDEX($I$5:$I$11,MATCH(A137,$H$5:$H$11,0)),"")))</f>
        <v/>
      </c>
      <c r="D137" s="13" t="str">
        <f>IF(A137="","",IF(ISNUMBER(MATCH(A137,'Ingredients'!$A$5:$A$154,0)),INDEX('Ingredients'!$G$5:$G$154,MATCH(A137,'Ingredients'!$A$5:$A$154,0)),IF(ISNUMBER(MATCH(A137,$H$5:$H$11,0)),INDEX($J$5:$J$11,MATCH(A137,$H$5:$H$11,0)),"")))</f>
        <v/>
      </c>
      <c r="E137" s="15" t="str">
        <f>IF(OR(A137="",NOT(ISNUMBER(B137)),NOT(ISNUMBER(D137))),"",ROUND(B137*D137,2))</f>
        <v/>
      </c>
      <c r="F137" s="10" t="str">
        <f>IF(A137="","",IF(A137=$A$124,"cannot contain itself",IF(OR(ISNUMBER(MATCH(A137,'Ingredients'!$A$5:$A$154,0)),ISNUMBER(MATCH(A137,$H$5:$H$11,0))),IF(NOT(ISNUMBER(D137)),"price missing",IF(NOT(ISNUMBER(B137)),"quantity missing",IF(ISNUMBER(MATCH(A137,'Ingredients'!$A$5:$A$154,0)),"",IF(INDEX($K$5:$K$11,MATCH(A137,$H$5:$H$11,0))&gt;0,"base recipe incomplete","")))),IF(ISNUMBER(MATCH(A137,$H$5:$H$19,0)),"sits further down, move it up","not found"))))</f>
        <v/>
      </c>
      <c r="L137">
        <f>IF(F137="",0,1)</f>
        <v>0</v>
      </c>
    </row>
    <row r="138" spans="1:5" x14ac:dyDescent="0.25">
      <c r="A138" s="16" t="s">
        <v>47</v>
      </c>
      <c r="E138" s="9" t="str">
        <f>IF(A124="","",ROUND(SUM(E126:E137),2))</f>
        <v/>
      </c>
    </row>
    <row r="139" spans="1:5" x14ac:dyDescent="0.25">
      <c r="A139" s="16" t="s">
        <v>39</v>
      </c>
      <c r="E139" s="17" t="str">
        <f>IF(OR(A124="",NOT(ISNUMBER(C124))),"",IF(C124&lt;=0,"",E138/C124))</f>
        <v/>
      </c>
    </row>
    <row r="141" spans="1:5" x14ac:dyDescent="0.25">
      <c r="A141" s="11"/>
      <c r="B141" s="2" t="s">
        <v>42</v>
      </c>
      <c r="C141" s="12"/>
      <c r="D141" s="5"/>
      <c r="E141" s="10" t="str">
        <f>IF(A141="","",IF(COUNTIF($H$5:$H$19,A141)&gt;1,"name used twice, only the first counts",IF(ISNUMBER(MATCH(A141,'Ingredients'!$A$5:$A$154,0)),"name is also an ingredient",IF(NOT(ISNUMBER(C141)),"batch yield missing",IF(C141&lt;=0,"batch yield missing",IF(SUM(L143:L154)&gt;0,"check the rows with a note",""))))))</f>
        <v/>
      </c>
    </row>
    <row r="142" spans="1:6" x14ac:dyDescent="0.25">
      <c r="A142" s="4" t="s">
        <v>43</v>
      </c>
      <c r="B142" s="4" t="s">
        <v>44</v>
      </c>
      <c r="C142" s="4" t="s">
        <v>18</v>
      </c>
      <c r="D142" s="4" t="s">
        <v>45</v>
      </c>
      <c r="E142" s="4" t="s">
        <v>46</v>
      </c>
      <c r="F142" s="4" t="s">
        <v>24</v>
      </c>
    </row>
    <row r="143" spans="1:12" x14ac:dyDescent="0.25">
      <c r="A143" s="5"/>
      <c r="B143" s="12"/>
      <c r="C143" t="str">
        <f>IF(A143="","",IF(ISNUMBER(MATCH(A143,'Ingredients'!$A$5:$A$154,0)),INDEX('Ingredients'!$B$5:$B$154,MATCH(A143,'Ingredients'!$A$5:$A$154,0)),IF(ISNUMBER(MATCH(A143,$H$5:$H$12,0)),INDEX($I$5:$I$12,MATCH(A143,$H$5:$H$12,0)),"")))</f>
        <v/>
      </c>
      <c r="D143" s="13" t="str">
        <f>IF(A143="","",IF(ISNUMBER(MATCH(A143,'Ingredients'!$A$5:$A$154,0)),INDEX('Ingredients'!$G$5:$G$154,MATCH(A143,'Ingredients'!$A$5:$A$154,0)),IF(ISNUMBER(MATCH(A143,$H$5:$H$12,0)),INDEX($J$5:$J$12,MATCH(A143,$H$5:$H$12,0)),"")))</f>
        <v/>
      </c>
      <c r="E143" s="15" t="str">
        <f>IF(OR(A143="",NOT(ISNUMBER(B143)),NOT(ISNUMBER(D143))),"",ROUND(B143*D143,2))</f>
        <v/>
      </c>
      <c r="F143" s="10" t="str">
        <f>IF(A143="","",IF(A143=$A$141,"cannot contain itself",IF(OR(ISNUMBER(MATCH(A143,'Ingredients'!$A$5:$A$154,0)),ISNUMBER(MATCH(A143,$H$5:$H$12,0))),IF(NOT(ISNUMBER(D143)),"price missing",IF(NOT(ISNUMBER(B143)),"quantity missing",IF(ISNUMBER(MATCH(A143,'Ingredients'!$A$5:$A$154,0)),"",IF(INDEX($K$5:$K$12,MATCH(A143,$H$5:$H$12,0))&gt;0,"base recipe incomplete","")))),IF(ISNUMBER(MATCH(A143,$H$5:$H$19,0)),"sits further down, move it up","not found"))))</f>
        <v/>
      </c>
      <c r="L143">
        <f>IF(F143="",0,1)</f>
        <v>0</v>
      </c>
    </row>
    <row r="144" spans="1:12" x14ac:dyDescent="0.25">
      <c r="A144" s="5"/>
      <c r="B144" s="12"/>
      <c r="C144" t="str">
        <f>IF(A144="","",IF(ISNUMBER(MATCH(A144,'Ingredients'!$A$5:$A$154,0)),INDEX('Ingredients'!$B$5:$B$154,MATCH(A144,'Ingredients'!$A$5:$A$154,0)),IF(ISNUMBER(MATCH(A144,$H$5:$H$12,0)),INDEX($I$5:$I$12,MATCH(A144,$H$5:$H$12,0)),"")))</f>
        <v/>
      </c>
      <c r="D144" s="13" t="str">
        <f>IF(A144="","",IF(ISNUMBER(MATCH(A144,'Ingredients'!$A$5:$A$154,0)),INDEX('Ingredients'!$G$5:$G$154,MATCH(A144,'Ingredients'!$A$5:$A$154,0)),IF(ISNUMBER(MATCH(A144,$H$5:$H$12,0)),INDEX($J$5:$J$12,MATCH(A144,$H$5:$H$12,0)),"")))</f>
        <v/>
      </c>
      <c r="E144" s="15" t="str">
        <f>IF(OR(A144="",NOT(ISNUMBER(B144)),NOT(ISNUMBER(D144))),"",ROUND(B144*D144,2))</f>
        <v/>
      </c>
      <c r="F144" s="10" t="str">
        <f>IF(A144="","",IF(A144=$A$141,"cannot contain itself",IF(OR(ISNUMBER(MATCH(A144,'Ingredients'!$A$5:$A$154,0)),ISNUMBER(MATCH(A144,$H$5:$H$12,0))),IF(NOT(ISNUMBER(D144)),"price missing",IF(NOT(ISNUMBER(B144)),"quantity missing",IF(ISNUMBER(MATCH(A144,'Ingredients'!$A$5:$A$154,0)),"",IF(INDEX($K$5:$K$12,MATCH(A144,$H$5:$H$12,0))&gt;0,"base recipe incomplete","")))),IF(ISNUMBER(MATCH(A144,$H$5:$H$19,0)),"sits further down, move it up","not found"))))</f>
        <v/>
      </c>
      <c r="L144">
        <f>IF(F144="",0,1)</f>
        <v>0</v>
      </c>
    </row>
    <row r="145" spans="1:12" x14ac:dyDescent="0.25">
      <c r="A145" s="5"/>
      <c r="B145" s="12"/>
      <c r="C145" t="str">
        <f>IF(A145="","",IF(ISNUMBER(MATCH(A145,'Ingredients'!$A$5:$A$154,0)),INDEX('Ingredients'!$B$5:$B$154,MATCH(A145,'Ingredients'!$A$5:$A$154,0)),IF(ISNUMBER(MATCH(A145,$H$5:$H$12,0)),INDEX($I$5:$I$12,MATCH(A145,$H$5:$H$12,0)),"")))</f>
        <v/>
      </c>
      <c r="D145" s="13" t="str">
        <f>IF(A145="","",IF(ISNUMBER(MATCH(A145,'Ingredients'!$A$5:$A$154,0)),INDEX('Ingredients'!$G$5:$G$154,MATCH(A145,'Ingredients'!$A$5:$A$154,0)),IF(ISNUMBER(MATCH(A145,$H$5:$H$12,0)),INDEX($J$5:$J$12,MATCH(A145,$H$5:$H$12,0)),"")))</f>
        <v/>
      </c>
      <c r="E145" s="15" t="str">
        <f>IF(OR(A145="",NOT(ISNUMBER(B145)),NOT(ISNUMBER(D145))),"",ROUND(B145*D145,2))</f>
        <v/>
      </c>
      <c r="F145" s="10" t="str">
        <f>IF(A145="","",IF(A145=$A$141,"cannot contain itself",IF(OR(ISNUMBER(MATCH(A145,'Ingredients'!$A$5:$A$154,0)),ISNUMBER(MATCH(A145,$H$5:$H$12,0))),IF(NOT(ISNUMBER(D145)),"price missing",IF(NOT(ISNUMBER(B145)),"quantity missing",IF(ISNUMBER(MATCH(A145,'Ingredients'!$A$5:$A$154,0)),"",IF(INDEX($K$5:$K$12,MATCH(A145,$H$5:$H$12,0))&gt;0,"base recipe incomplete","")))),IF(ISNUMBER(MATCH(A145,$H$5:$H$19,0)),"sits further down, move it up","not found"))))</f>
        <v/>
      </c>
      <c r="L145">
        <f>IF(F145="",0,1)</f>
        <v>0</v>
      </c>
    </row>
    <row r="146" spans="1:12" x14ac:dyDescent="0.25">
      <c r="A146" s="5"/>
      <c r="B146" s="12"/>
      <c r="C146" t="str">
        <f>IF(A146="","",IF(ISNUMBER(MATCH(A146,'Ingredients'!$A$5:$A$154,0)),INDEX('Ingredients'!$B$5:$B$154,MATCH(A146,'Ingredients'!$A$5:$A$154,0)),IF(ISNUMBER(MATCH(A146,$H$5:$H$12,0)),INDEX($I$5:$I$12,MATCH(A146,$H$5:$H$12,0)),"")))</f>
        <v/>
      </c>
      <c r="D146" s="13" t="str">
        <f>IF(A146="","",IF(ISNUMBER(MATCH(A146,'Ingredients'!$A$5:$A$154,0)),INDEX('Ingredients'!$G$5:$G$154,MATCH(A146,'Ingredients'!$A$5:$A$154,0)),IF(ISNUMBER(MATCH(A146,$H$5:$H$12,0)),INDEX($J$5:$J$12,MATCH(A146,$H$5:$H$12,0)),"")))</f>
        <v/>
      </c>
      <c r="E146" s="15" t="str">
        <f>IF(OR(A146="",NOT(ISNUMBER(B146)),NOT(ISNUMBER(D146))),"",ROUND(B146*D146,2))</f>
        <v/>
      </c>
      <c r="F146" s="10" t="str">
        <f>IF(A146="","",IF(A146=$A$141,"cannot contain itself",IF(OR(ISNUMBER(MATCH(A146,'Ingredients'!$A$5:$A$154,0)),ISNUMBER(MATCH(A146,$H$5:$H$12,0))),IF(NOT(ISNUMBER(D146)),"price missing",IF(NOT(ISNUMBER(B146)),"quantity missing",IF(ISNUMBER(MATCH(A146,'Ingredients'!$A$5:$A$154,0)),"",IF(INDEX($K$5:$K$12,MATCH(A146,$H$5:$H$12,0))&gt;0,"base recipe incomplete","")))),IF(ISNUMBER(MATCH(A146,$H$5:$H$19,0)),"sits further down, move it up","not found"))))</f>
        <v/>
      </c>
      <c r="L146">
        <f>IF(F146="",0,1)</f>
        <v>0</v>
      </c>
    </row>
    <row r="147" spans="1:12" x14ac:dyDescent="0.25">
      <c r="A147" s="5"/>
      <c r="B147" s="12"/>
      <c r="C147" t="str">
        <f>IF(A147="","",IF(ISNUMBER(MATCH(A147,'Ingredients'!$A$5:$A$154,0)),INDEX('Ingredients'!$B$5:$B$154,MATCH(A147,'Ingredients'!$A$5:$A$154,0)),IF(ISNUMBER(MATCH(A147,$H$5:$H$12,0)),INDEX($I$5:$I$12,MATCH(A147,$H$5:$H$12,0)),"")))</f>
        <v/>
      </c>
      <c r="D147" s="13" t="str">
        <f>IF(A147="","",IF(ISNUMBER(MATCH(A147,'Ingredients'!$A$5:$A$154,0)),INDEX('Ingredients'!$G$5:$G$154,MATCH(A147,'Ingredients'!$A$5:$A$154,0)),IF(ISNUMBER(MATCH(A147,$H$5:$H$12,0)),INDEX($J$5:$J$12,MATCH(A147,$H$5:$H$12,0)),"")))</f>
        <v/>
      </c>
      <c r="E147" s="15" t="str">
        <f>IF(OR(A147="",NOT(ISNUMBER(B147)),NOT(ISNUMBER(D147))),"",ROUND(B147*D147,2))</f>
        <v/>
      </c>
      <c r="F147" s="10" t="str">
        <f>IF(A147="","",IF(A147=$A$141,"cannot contain itself",IF(OR(ISNUMBER(MATCH(A147,'Ingredients'!$A$5:$A$154,0)),ISNUMBER(MATCH(A147,$H$5:$H$12,0))),IF(NOT(ISNUMBER(D147)),"price missing",IF(NOT(ISNUMBER(B147)),"quantity missing",IF(ISNUMBER(MATCH(A147,'Ingredients'!$A$5:$A$154,0)),"",IF(INDEX($K$5:$K$12,MATCH(A147,$H$5:$H$12,0))&gt;0,"base recipe incomplete","")))),IF(ISNUMBER(MATCH(A147,$H$5:$H$19,0)),"sits further down, move it up","not found"))))</f>
        <v/>
      </c>
      <c r="L147">
        <f>IF(F147="",0,1)</f>
        <v>0</v>
      </c>
    </row>
    <row r="148" spans="1:12" x14ac:dyDescent="0.25">
      <c r="A148" s="5"/>
      <c r="B148" s="12"/>
      <c r="C148" t="str">
        <f>IF(A148="","",IF(ISNUMBER(MATCH(A148,'Ingredients'!$A$5:$A$154,0)),INDEX('Ingredients'!$B$5:$B$154,MATCH(A148,'Ingredients'!$A$5:$A$154,0)),IF(ISNUMBER(MATCH(A148,$H$5:$H$12,0)),INDEX($I$5:$I$12,MATCH(A148,$H$5:$H$12,0)),"")))</f>
        <v/>
      </c>
      <c r="D148" s="13" t="str">
        <f>IF(A148="","",IF(ISNUMBER(MATCH(A148,'Ingredients'!$A$5:$A$154,0)),INDEX('Ingredients'!$G$5:$G$154,MATCH(A148,'Ingredients'!$A$5:$A$154,0)),IF(ISNUMBER(MATCH(A148,$H$5:$H$12,0)),INDEX($J$5:$J$12,MATCH(A148,$H$5:$H$12,0)),"")))</f>
        <v/>
      </c>
      <c r="E148" s="15" t="str">
        <f>IF(OR(A148="",NOT(ISNUMBER(B148)),NOT(ISNUMBER(D148))),"",ROUND(B148*D148,2))</f>
        <v/>
      </c>
      <c r="F148" s="10" t="str">
        <f>IF(A148="","",IF(A148=$A$141,"cannot contain itself",IF(OR(ISNUMBER(MATCH(A148,'Ingredients'!$A$5:$A$154,0)),ISNUMBER(MATCH(A148,$H$5:$H$12,0))),IF(NOT(ISNUMBER(D148)),"price missing",IF(NOT(ISNUMBER(B148)),"quantity missing",IF(ISNUMBER(MATCH(A148,'Ingredients'!$A$5:$A$154,0)),"",IF(INDEX($K$5:$K$12,MATCH(A148,$H$5:$H$12,0))&gt;0,"base recipe incomplete","")))),IF(ISNUMBER(MATCH(A148,$H$5:$H$19,0)),"sits further down, move it up","not found"))))</f>
        <v/>
      </c>
      <c r="L148">
        <f>IF(F148="",0,1)</f>
        <v>0</v>
      </c>
    </row>
    <row r="149" spans="1:12" x14ac:dyDescent="0.25">
      <c r="A149" s="5"/>
      <c r="B149" s="12"/>
      <c r="C149" t="str">
        <f>IF(A149="","",IF(ISNUMBER(MATCH(A149,'Ingredients'!$A$5:$A$154,0)),INDEX('Ingredients'!$B$5:$B$154,MATCH(A149,'Ingredients'!$A$5:$A$154,0)),IF(ISNUMBER(MATCH(A149,$H$5:$H$12,0)),INDEX($I$5:$I$12,MATCH(A149,$H$5:$H$12,0)),"")))</f>
        <v/>
      </c>
      <c r="D149" s="13" t="str">
        <f>IF(A149="","",IF(ISNUMBER(MATCH(A149,'Ingredients'!$A$5:$A$154,0)),INDEX('Ingredients'!$G$5:$G$154,MATCH(A149,'Ingredients'!$A$5:$A$154,0)),IF(ISNUMBER(MATCH(A149,$H$5:$H$12,0)),INDEX($J$5:$J$12,MATCH(A149,$H$5:$H$12,0)),"")))</f>
        <v/>
      </c>
      <c r="E149" s="15" t="str">
        <f>IF(OR(A149="",NOT(ISNUMBER(B149)),NOT(ISNUMBER(D149))),"",ROUND(B149*D149,2))</f>
        <v/>
      </c>
      <c r="F149" s="10" t="str">
        <f>IF(A149="","",IF(A149=$A$141,"cannot contain itself",IF(OR(ISNUMBER(MATCH(A149,'Ingredients'!$A$5:$A$154,0)),ISNUMBER(MATCH(A149,$H$5:$H$12,0))),IF(NOT(ISNUMBER(D149)),"price missing",IF(NOT(ISNUMBER(B149)),"quantity missing",IF(ISNUMBER(MATCH(A149,'Ingredients'!$A$5:$A$154,0)),"",IF(INDEX($K$5:$K$12,MATCH(A149,$H$5:$H$12,0))&gt;0,"base recipe incomplete","")))),IF(ISNUMBER(MATCH(A149,$H$5:$H$19,0)),"sits further down, move it up","not found"))))</f>
        <v/>
      </c>
      <c r="L149">
        <f>IF(F149="",0,1)</f>
        <v>0</v>
      </c>
    </row>
    <row r="150" spans="1:12" x14ac:dyDescent="0.25">
      <c r="A150" s="5"/>
      <c r="B150" s="12"/>
      <c r="C150" t="str">
        <f>IF(A150="","",IF(ISNUMBER(MATCH(A150,'Ingredients'!$A$5:$A$154,0)),INDEX('Ingredients'!$B$5:$B$154,MATCH(A150,'Ingredients'!$A$5:$A$154,0)),IF(ISNUMBER(MATCH(A150,$H$5:$H$12,0)),INDEX($I$5:$I$12,MATCH(A150,$H$5:$H$12,0)),"")))</f>
        <v/>
      </c>
      <c r="D150" s="13" t="str">
        <f>IF(A150="","",IF(ISNUMBER(MATCH(A150,'Ingredients'!$A$5:$A$154,0)),INDEX('Ingredients'!$G$5:$G$154,MATCH(A150,'Ingredients'!$A$5:$A$154,0)),IF(ISNUMBER(MATCH(A150,$H$5:$H$12,0)),INDEX($J$5:$J$12,MATCH(A150,$H$5:$H$12,0)),"")))</f>
        <v/>
      </c>
      <c r="E150" s="15" t="str">
        <f>IF(OR(A150="",NOT(ISNUMBER(B150)),NOT(ISNUMBER(D150))),"",ROUND(B150*D150,2))</f>
        <v/>
      </c>
      <c r="F150" s="10" t="str">
        <f>IF(A150="","",IF(A150=$A$141,"cannot contain itself",IF(OR(ISNUMBER(MATCH(A150,'Ingredients'!$A$5:$A$154,0)),ISNUMBER(MATCH(A150,$H$5:$H$12,0))),IF(NOT(ISNUMBER(D150)),"price missing",IF(NOT(ISNUMBER(B150)),"quantity missing",IF(ISNUMBER(MATCH(A150,'Ingredients'!$A$5:$A$154,0)),"",IF(INDEX($K$5:$K$12,MATCH(A150,$H$5:$H$12,0))&gt;0,"base recipe incomplete","")))),IF(ISNUMBER(MATCH(A150,$H$5:$H$19,0)),"sits further down, move it up","not found"))))</f>
        <v/>
      </c>
      <c r="L150">
        <f>IF(F150="",0,1)</f>
        <v>0</v>
      </c>
    </row>
    <row r="151" spans="1:12" x14ac:dyDescent="0.25">
      <c r="A151" s="5"/>
      <c r="B151" s="12"/>
      <c r="C151" t="str">
        <f>IF(A151="","",IF(ISNUMBER(MATCH(A151,'Ingredients'!$A$5:$A$154,0)),INDEX('Ingredients'!$B$5:$B$154,MATCH(A151,'Ingredients'!$A$5:$A$154,0)),IF(ISNUMBER(MATCH(A151,$H$5:$H$12,0)),INDEX($I$5:$I$12,MATCH(A151,$H$5:$H$12,0)),"")))</f>
        <v/>
      </c>
      <c r="D151" s="13" t="str">
        <f>IF(A151="","",IF(ISNUMBER(MATCH(A151,'Ingredients'!$A$5:$A$154,0)),INDEX('Ingredients'!$G$5:$G$154,MATCH(A151,'Ingredients'!$A$5:$A$154,0)),IF(ISNUMBER(MATCH(A151,$H$5:$H$12,0)),INDEX($J$5:$J$12,MATCH(A151,$H$5:$H$12,0)),"")))</f>
        <v/>
      </c>
      <c r="E151" s="15" t="str">
        <f>IF(OR(A151="",NOT(ISNUMBER(B151)),NOT(ISNUMBER(D151))),"",ROUND(B151*D151,2))</f>
        <v/>
      </c>
      <c r="F151" s="10" t="str">
        <f>IF(A151="","",IF(A151=$A$141,"cannot contain itself",IF(OR(ISNUMBER(MATCH(A151,'Ingredients'!$A$5:$A$154,0)),ISNUMBER(MATCH(A151,$H$5:$H$12,0))),IF(NOT(ISNUMBER(D151)),"price missing",IF(NOT(ISNUMBER(B151)),"quantity missing",IF(ISNUMBER(MATCH(A151,'Ingredients'!$A$5:$A$154,0)),"",IF(INDEX($K$5:$K$12,MATCH(A151,$H$5:$H$12,0))&gt;0,"base recipe incomplete","")))),IF(ISNUMBER(MATCH(A151,$H$5:$H$19,0)),"sits further down, move it up","not found"))))</f>
        <v/>
      </c>
      <c r="L151">
        <f>IF(F151="",0,1)</f>
        <v>0</v>
      </c>
    </row>
    <row r="152" spans="1:12" x14ac:dyDescent="0.25">
      <c r="A152" s="5"/>
      <c r="B152" s="12"/>
      <c r="C152" t="str">
        <f>IF(A152="","",IF(ISNUMBER(MATCH(A152,'Ingredients'!$A$5:$A$154,0)),INDEX('Ingredients'!$B$5:$B$154,MATCH(A152,'Ingredients'!$A$5:$A$154,0)),IF(ISNUMBER(MATCH(A152,$H$5:$H$12,0)),INDEX($I$5:$I$12,MATCH(A152,$H$5:$H$12,0)),"")))</f>
        <v/>
      </c>
      <c r="D152" s="13" t="str">
        <f>IF(A152="","",IF(ISNUMBER(MATCH(A152,'Ingredients'!$A$5:$A$154,0)),INDEX('Ingredients'!$G$5:$G$154,MATCH(A152,'Ingredients'!$A$5:$A$154,0)),IF(ISNUMBER(MATCH(A152,$H$5:$H$12,0)),INDEX($J$5:$J$12,MATCH(A152,$H$5:$H$12,0)),"")))</f>
        <v/>
      </c>
      <c r="E152" s="15" t="str">
        <f>IF(OR(A152="",NOT(ISNUMBER(B152)),NOT(ISNUMBER(D152))),"",ROUND(B152*D152,2))</f>
        <v/>
      </c>
      <c r="F152" s="10" t="str">
        <f>IF(A152="","",IF(A152=$A$141,"cannot contain itself",IF(OR(ISNUMBER(MATCH(A152,'Ingredients'!$A$5:$A$154,0)),ISNUMBER(MATCH(A152,$H$5:$H$12,0))),IF(NOT(ISNUMBER(D152)),"price missing",IF(NOT(ISNUMBER(B152)),"quantity missing",IF(ISNUMBER(MATCH(A152,'Ingredients'!$A$5:$A$154,0)),"",IF(INDEX($K$5:$K$12,MATCH(A152,$H$5:$H$12,0))&gt;0,"base recipe incomplete","")))),IF(ISNUMBER(MATCH(A152,$H$5:$H$19,0)),"sits further down, move it up","not found"))))</f>
        <v/>
      </c>
      <c r="L152">
        <f>IF(F152="",0,1)</f>
        <v>0</v>
      </c>
    </row>
    <row r="153" spans="1:12" x14ac:dyDescent="0.25">
      <c r="A153" s="5"/>
      <c r="B153" s="12"/>
      <c r="C153" t="str">
        <f>IF(A153="","",IF(ISNUMBER(MATCH(A153,'Ingredients'!$A$5:$A$154,0)),INDEX('Ingredients'!$B$5:$B$154,MATCH(A153,'Ingredients'!$A$5:$A$154,0)),IF(ISNUMBER(MATCH(A153,$H$5:$H$12,0)),INDEX($I$5:$I$12,MATCH(A153,$H$5:$H$12,0)),"")))</f>
        <v/>
      </c>
      <c r="D153" s="13" t="str">
        <f>IF(A153="","",IF(ISNUMBER(MATCH(A153,'Ingredients'!$A$5:$A$154,0)),INDEX('Ingredients'!$G$5:$G$154,MATCH(A153,'Ingredients'!$A$5:$A$154,0)),IF(ISNUMBER(MATCH(A153,$H$5:$H$12,0)),INDEX($J$5:$J$12,MATCH(A153,$H$5:$H$12,0)),"")))</f>
        <v/>
      </c>
      <c r="E153" s="15" t="str">
        <f>IF(OR(A153="",NOT(ISNUMBER(B153)),NOT(ISNUMBER(D153))),"",ROUND(B153*D153,2))</f>
        <v/>
      </c>
      <c r="F153" s="10" t="str">
        <f>IF(A153="","",IF(A153=$A$141,"cannot contain itself",IF(OR(ISNUMBER(MATCH(A153,'Ingredients'!$A$5:$A$154,0)),ISNUMBER(MATCH(A153,$H$5:$H$12,0))),IF(NOT(ISNUMBER(D153)),"price missing",IF(NOT(ISNUMBER(B153)),"quantity missing",IF(ISNUMBER(MATCH(A153,'Ingredients'!$A$5:$A$154,0)),"",IF(INDEX($K$5:$K$12,MATCH(A153,$H$5:$H$12,0))&gt;0,"base recipe incomplete","")))),IF(ISNUMBER(MATCH(A153,$H$5:$H$19,0)),"sits further down, move it up","not found"))))</f>
        <v/>
      </c>
      <c r="L153">
        <f>IF(F153="",0,1)</f>
        <v>0</v>
      </c>
    </row>
    <row r="154" spans="1:12" x14ac:dyDescent="0.25">
      <c r="A154" s="5"/>
      <c r="B154" s="12"/>
      <c r="C154" t="str">
        <f>IF(A154="","",IF(ISNUMBER(MATCH(A154,'Ingredients'!$A$5:$A$154,0)),INDEX('Ingredients'!$B$5:$B$154,MATCH(A154,'Ingredients'!$A$5:$A$154,0)),IF(ISNUMBER(MATCH(A154,$H$5:$H$12,0)),INDEX($I$5:$I$12,MATCH(A154,$H$5:$H$12,0)),"")))</f>
        <v/>
      </c>
      <c r="D154" s="13" t="str">
        <f>IF(A154="","",IF(ISNUMBER(MATCH(A154,'Ingredients'!$A$5:$A$154,0)),INDEX('Ingredients'!$G$5:$G$154,MATCH(A154,'Ingredients'!$A$5:$A$154,0)),IF(ISNUMBER(MATCH(A154,$H$5:$H$12,0)),INDEX($J$5:$J$12,MATCH(A154,$H$5:$H$12,0)),"")))</f>
        <v/>
      </c>
      <c r="E154" s="15" t="str">
        <f>IF(OR(A154="",NOT(ISNUMBER(B154)),NOT(ISNUMBER(D154))),"",ROUND(B154*D154,2))</f>
        <v/>
      </c>
      <c r="F154" s="10" t="str">
        <f>IF(A154="","",IF(A154=$A$141,"cannot contain itself",IF(OR(ISNUMBER(MATCH(A154,'Ingredients'!$A$5:$A$154,0)),ISNUMBER(MATCH(A154,$H$5:$H$12,0))),IF(NOT(ISNUMBER(D154)),"price missing",IF(NOT(ISNUMBER(B154)),"quantity missing",IF(ISNUMBER(MATCH(A154,'Ingredients'!$A$5:$A$154,0)),"",IF(INDEX($K$5:$K$12,MATCH(A154,$H$5:$H$12,0))&gt;0,"base recipe incomplete","")))),IF(ISNUMBER(MATCH(A154,$H$5:$H$19,0)),"sits further down, move it up","not found"))))</f>
        <v/>
      </c>
      <c r="L154">
        <f>IF(F154="",0,1)</f>
        <v>0</v>
      </c>
    </row>
    <row r="155" spans="1:5" x14ac:dyDescent="0.25">
      <c r="A155" s="16" t="s">
        <v>47</v>
      </c>
      <c r="E155" s="9" t="str">
        <f>IF(A141="","",ROUND(SUM(E143:E154),2))</f>
        <v/>
      </c>
    </row>
    <row r="156" spans="1:5" x14ac:dyDescent="0.25">
      <c r="A156" s="16" t="s">
        <v>39</v>
      </c>
      <c r="E156" s="17" t="str">
        <f>IF(OR(A141="",NOT(ISNUMBER(C141))),"",IF(C141&lt;=0,"",E155/C141))</f>
        <v/>
      </c>
    </row>
    <row r="158" spans="1:5" x14ac:dyDescent="0.25">
      <c r="A158" s="11"/>
      <c r="B158" s="2" t="s">
        <v>42</v>
      </c>
      <c r="C158" s="12"/>
      <c r="D158" s="5"/>
      <c r="E158" s="10" t="str">
        <f>IF(A158="","",IF(COUNTIF($H$5:$H$19,A158)&gt;1,"name used twice, only the first counts",IF(ISNUMBER(MATCH(A158,'Ingredients'!$A$5:$A$154,0)),"name is also an ingredient",IF(NOT(ISNUMBER(C158)),"batch yield missing",IF(C158&lt;=0,"batch yield missing",IF(SUM(L160:L171)&gt;0,"check the rows with a note",""))))))</f>
        <v/>
      </c>
    </row>
    <row r="159" spans="1:6" x14ac:dyDescent="0.25">
      <c r="A159" s="4" t="s">
        <v>43</v>
      </c>
      <c r="B159" s="4" t="s">
        <v>44</v>
      </c>
      <c r="C159" s="4" t="s">
        <v>18</v>
      </c>
      <c r="D159" s="4" t="s">
        <v>45</v>
      </c>
      <c r="E159" s="4" t="s">
        <v>46</v>
      </c>
      <c r="F159" s="4" t="s">
        <v>24</v>
      </c>
    </row>
    <row r="160" spans="1:12" x14ac:dyDescent="0.25">
      <c r="A160" s="5"/>
      <c r="B160" s="12"/>
      <c r="C160" t="str">
        <f>IF(A160="","",IF(ISNUMBER(MATCH(A160,'Ingredients'!$A$5:$A$154,0)),INDEX('Ingredients'!$B$5:$B$154,MATCH(A160,'Ingredients'!$A$5:$A$154,0)),IF(ISNUMBER(MATCH(A160,$H$5:$H$13,0)),INDEX($I$5:$I$13,MATCH(A160,$H$5:$H$13,0)),"")))</f>
        <v/>
      </c>
      <c r="D160" s="13" t="str">
        <f>IF(A160="","",IF(ISNUMBER(MATCH(A160,'Ingredients'!$A$5:$A$154,0)),INDEX('Ingredients'!$G$5:$G$154,MATCH(A160,'Ingredients'!$A$5:$A$154,0)),IF(ISNUMBER(MATCH(A160,$H$5:$H$13,0)),INDEX($J$5:$J$13,MATCH(A160,$H$5:$H$13,0)),"")))</f>
        <v/>
      </c>
      <c r="E160" s="15" t="str">
        <f>IF(OR(A160="",NOT(ISNUMBER(B160)),NOT(ISNUMBER(D160))),"",ROUND(B160*D160,2))</f>
        <v/>
      </c>
      <c r="F160" s="10" t="str">
        <f>IF(A160="","",IF(A160=$A$158,"cannot contain itself",IF(OR(ISNUMBER(MATCH(A160,'Ingredients'!$A$5:$A$154,0)),ISNUMBER(MATCH(A160,$H$5:$H$13,0))),IF(NOT(ISNUMBER(D160)),"price missing",IF(NOT(ISNUMBER(B160)),"quantity missing",IF(ISNUMBER(MATCH(A160,'Ingredients'!$A$5:$A$154,0)),"",IF(INDEX($K$5:$K$13,MATCH(A160,$H$5:$H$13,0))&gt;0,"base recipe incomplete","")))),IF(ISNUMBER(MATCH(A160,$H$5:$H$19,0)),"sits further down, move it up","not found"))))</f>
        <v/>
      </c>
      <c r="L160">
        <f>IF(F160="",0,1)</f>
        <v>0</v>
      </c>
    </row>
    <row r="161" spans="1:12" x14ac:dyDescent="0.25">
      <c r="A161" s="5"/>
      <c r="B161" s="12"/>
      <c r="C161" t="str">
        <f>IF(A161="","",IF(ISNUMBER(MATCH(A161,'Ingredients'!$A$5:$A$154,0)),INDEX('Ingredients'!$B$5:$B$154,MATCH(A161,'Ingredients'!$A$5:$A$154,0)),IF(ISNUMBER(MATCH(A161,$H$5:$H$13,0)),INDEX($I$5:$I$13,MATCH(A161,$H$5:$H$13,0)),"")))</f>
        <v/>
      </c>
      <c r="D161" s="13" t="str">
        <f>IF(A161="","",IF(ISNUMBER(MATCH(A161,'Ingredients'!$A$5:$A$154,0)),INDEX('Ingredients'!$G$5:$G$154,MATCH(A161,'Ingredients'!$A$5:$A$154,0)),IF(ISNUMBER(MATCH(A161,$H$5:$H$13,0)),INDEX($J$5:$J$13,MATCH(A161,$H$5:$H$13,0)),"")))</f>
        <v/>
      </c>
      <c r="E161" s="15" t="str">
        <f>IF(OR(A161="",NOT(ISNUMBER(B161)),NOT(ISNUMBER(D161))),"",ROUND(B161*D161,2))</f>
        <v/>
      </c>
      <c r="F161" s="10" t="str">
        <f>IF(A161="","",IF(A161=$A$158,"cannot contain itself",IF(OR(ISNUMBER(MATCH(A161,'Ingredients'!$A$5:$A$154,0)),ISNUMBER(MATCH(A161,$H$5:$H$13,0))),IF(NOT(ISNUMBER(D161)),"price missing",IF(NOT(ISNUMBER(B161)),"quantity missing",IF(ISNUMBER(MATCH(A161,'Ingredients'!$A$5:$A$154,0)),"",IF(INDEX($K$5:$K$13,MATCH(A161,$H$5:$H$13,0))&gt;0,"base recipe incomplete","")))),IF(ISNUMBER(MATCH(A161,$H$5:$H$19,0)),"sits further down, move it up","not found"))))</f>
        <v/>
      </c>
      <c r="L161">
        <f>IF(F161="",0,1)</f>
        <v>0</v>
      </c>
    </row>
    <row r="162" spans="1:12" x14ac:dyDescent="0.25">
      <c r="A162" s="5"/>
      <c r="B162" s="12"/>
      <c r="C162" t="str">
        <f>IF(A162="","",IF(ISNUMBER(MATCH(A162,'Ingredients'!$A$5:$A$154,0)),INDEX('Ingredients'!$B$5:$B$154,MATCH(A162,'Ingredients'!$A$5:$A$154,0)),IF(ISNUMBER(MATCH(A162,$H$5:$H$13,0)),INDEX($I$5:$I$13,MATCH(A162,$H$5:$H$13,0)),"")))</f>
        <v/>
      </c>
      <c r="D162" s="13" t="str">
        <f>IF(A162="","",IF(ISNUMBER(MATCH(A162,'Ingredients'!$A$5:$A$154,0)),INDEX('Ingredients'!$G$5:$G$154,MATCH(A162,'Ingredients'!$A$5:$A$154,0)),IF(ISNUMBER(MATCH(A162,$H$5:$H$13,0)),INDEX($J$5:$J$13,MATCH(A162,$H$5:$H$13,0)),"")))</f>
        <v/>
      </c>
      <c r="E162" s="15" t="str">
        <f>IF(OR(A162="",NOT(ISNUMBER(B162)),NOT(ISNUMBER(D162))),"",ROUND(B162*D162,2))</f>
        <v/>
      </c>
      <c r="F162" s="10" t="str">
        <f>IF(A162="","",IF(A162=$A$158,"cannot contain itself",IF(OR(ISNUMBER(MATCH(A162,'Ingredients'!$A$5:$A$154,0)),ISNUMBER(MATCH(A162,$H$5:$H$13,0))),IF(NOT(ISNUMBER(D162)),"price missing",IF(NOT(ISNUMBER(B162)),"quantity missing",IF(ISNUMBER(MATCH(A162,'Ingredients'!$A$5:$A$154,0)),"",IF(INDEX($K$5:$K$13,MATCH(A162,$H$5:$H$13,0))&gt;0,"base recipe incomplete","")))),IF(ISNUMBER(MATCH(A162,$H$5:$H$19,0)),"sits further down, move it up","not found"))))</f>
        <v/>
      </c>
      <c r="L162">
        <f>IF(F162="",0,1)</f>
        <v>0</v>
      </c>
    </row>
    <row r="163" spans="1:12" x14ac:dyDescent="0.25">
      <c r="A163" s="5"/>
      <c r="B163" s="12"/>
      <c r="C163" t="str">
        <f>IF(A163="","",IF(ISNUMBER(MATCH(A163,'Ingredients'!$A$5:$A$154,0)),INDEX('Ingredients'!$B$5:$B$154,MATCH(A163,'Ingredients'!$A$5:$A$154,0)),IF(ISNUMBER(MATCH(A163,$H$5:$H$13,0)),INDEX($I$5:$I$13,MATCH(A163,$H$5:$H$13,0)),"")))</f>
        <v/>
      </c>
      <c r="D163" s="13" t="str">
        <f>IF(A163="","",IF(ISNUMBER(MATCH(A163,'Ingredients'!$A$5:$A$154,0)),INDEX('Ingredients'!$G$5:$G$154,MATCH(A163,'Ingredients'!$A$5:$A$154,0)),IF(ISNUMBER(MATCH(A163,$H$5:$H$13,0)),INDEX($J$5:$J$13,MATCH(A163,$H$5:$H$13,0)),"")))</f>
        <v/>
      </c>
      <c r="E163" s="15" t="str">
        <f>IF(OR(A163="",NOT(ISNUMBER(B163)),NOT(ISNUMBER(D163))),"",ROUND(B163*D163,2))</f>
        <v/>
      </c>
      <c r="F163" s="10" t="str">
        <f>IF(A163="","",IF(A163=$A$158,"cannot contain itself",IF(OR(ISNUMBER(MATCH(A163,'Ingredients'!$A$5:$A$154,0)),ISNUMBER(MATCH(A163,$H$5:$H$13,0))),IF(NOT(ISNUMBER(D163)),"price missing",IF(NOT(ISNUMBER(B163)),"quantity missing",IF(ISNUMBER(MATCH(A163,'Ingredients'!$A$5:$A$154,0)),"",IF(INDEX($K$5:$K$13,MATCH(A163,$H$5:$H$13,0))&gt;0,"base recipe incomplete","")))),IF(ISNUMBER(MATCH(A163,$H$5:$H$19,0)),"sits further down, move it up","not found"))))</f>
        <v/>
      </c>
      <c r="L163">
        <f>IF(F163="",0,1)</f>
        <v>0</v>
      </c>
    </row>
    <row r="164" spans="1:12" x14ac:dyDescent="0.25">
      <c r="A164" s="5"/>
      <c r="B164" s="12"/>
      <c r="C164" t="str">
        <f>IF(A164="","",IF(ISNUMBER(MATCH(A164,'Ingredients'!$A$5:$A$154,0)),INDEX('Ingredients'!$B$5:$B$154,MATCH(A164,'Ingredients'!$A$5:$A$154,0)),IF(ISNUMBER(MATCH(A164,$H$5:$H$13,0)),INDEX($I$5:$I$13,MATCH(A164,$H$5:$H$13,0)),"")))</f>
        <v/>
      </c>
      <c r="D164" s="13" t="str">
        <f>IF(A164="","",IF(ISNUMBER(MATCH(A164,'Ingredients'!$A$5:$A$154,0)),INDEX('Ingredients'!$G$5:$G$154,MATCH(A164,'Ingredients'!$A$5:$A$154,0)),IF(ISNUMBER(MATCH(A164,$H$5:$H$13,0)),INDEX($J$5:$J$13,MATCH(A164,$H$5:$H$13,0)),"")))</f>
        <v/>
      </c>
      <c r="E164" s="15" t="str">
        <f>IF(OR(A164="",NOT(ISNUMBER(B164)),NOT(ISNUMBER(D164))),"",ROUND(B164*D164,2))</f>
        <v/>
      </c>
      <c r="F164" s="10" t="str">
        <f>IF(A164="","",IF(A164=$A$158,"cannot contain itself",IF(OR(ISNUMBER(MATCH(A164,'Ingredients'!$A$5:$A$154,0)),ISNUMBER(MATCH(A164,$H$5:$H$13,0))),IF(NOT(ISNUMBER(D164)),"price missing",IF(NOT(ISNUMBER(B164)),"quantity missing",IF(ISNUMBER(MATCH(A164,'Ingredients'!$A$5:$A$154,0)),"",IF(INDEX($K$5:$K$13,MATCH(A164,$H$5:$H$13,0))&gt;0,"base recipe incomplete","")))),IF(ISNUMBER(MATCH(A164,$H$5:$H$19,0)),"sits further down, move it up","not found"))))</f>
        <v/>
      </c>
      <c r="L164">
        <f>IF(F164="",0,1)</f>
        <v>0</v>
      </c>
    </row>
    <row r="165" spans="1:12" x14ac:dyDescent="0.25">
      <c r="A165" s="5"/>
      <c r="B165" s="12"/>
      <c r="C165" t="str">
        <f>IF(A165="","",IF(ISNUMBER(MATCH(A165,'Ingredients'!$A$5:$A$154,0)),INDEX('Ingredients'!$B$5:$B$154,MATCH(A165,'Ingredients'!$A$5:$A$154,0)),IF(ISNUMBER(MATCH(A165,$H$5:$H$13,0)),INDEX($I$5:$I$13,MATCH(A165,$H$5:$H$13,0)),"")))</f>
        <v/>
      </c>
      <c r="D165" s="13" t="str">
        <f>IF(A165="","",IF(ISNUMBER(MATCH(A165,'Ingredients'!$A$5:$A$154,0)),INDEX('Ingredients'!$G$5:$G$154,MATCH(A165,'Ingredients'!$A$5:$A$154,0)),IF(ISNUMBER(MATCH(A165,$H$5:$H$13,0)),INDEX($J$5:$J$13,MATCH(A165,$H$5:$H$13,0)),"")))</f>
        <v/>
      </c>
      <c r="E165" s="15" t="str">
        <f>IF(OR(A165="",NOT(ISNUMBER(B165)),NOT(ISNUMBER(D165))),"",ROUND(B165*D165,2))</f>
        <v/>
      </c>
      <c r="F165" s="10" t="str">
        <f>IF(A165="","",IF(A165=$A$158,"cannot contain itself",IF(OR(ISNUMBER(MATCH(A165,'Ingredients'!$A$5:$A$154,0)),ISNUMBER(MATCH(A165,$H$5:$H$13,0))),IF(NOT(ISNUMBER(D165)),"price missing",IF(NOT(ISNUMBER(B165)),"quantity missing",IF(ISNUMBER(MATCH(A165,'Ingredients'!$A$5:$A$154,0)),"",IF(INDEX($K$5:$K$13,MATCH(A165,$H$5:$H$13,0))&gt;0,"base recipe incomplete","")))),IF(ISNUMBER(MATCH(A165,$H$5:$H$19,0)),"sits further down, move it up","not found"))))</f>
        <v/>
      </c>
      <c r="L165">
        <f>IF(F165="",0,1)</f>
        <v>0</v>
      </c>
    </row>
    <row r="166" spans="1:12" x14ac:dyDescent="0.25">
      <c r="A166" s="5"/>
      <c r="B166" s="12"/>
      <c r="C166" t="str">
        <f>IF(A166="","",IF(ISNUMBER(MATCH(A166,'Ingredients'!$A$5:$A$154,0)),INDEX('Ingredients'!$B$5:$B$154,MATCH(A166,'Ingredients'!$A$5:$A$154,0)),IF(ISNUMBER(MATCH(A166,$H$5:$H$13,0)),INDEX($I$5:$I$13,MATCH(A166,$H$5:$H$13,0)),"")))</f>
        <v/>
      </c>
      <c r="D166" s="13" t="str">
        <f>IF(A166="","",IF(ISNUMBER(MATCH(A166,'Ingredients'!$A$5:$A$154,0)),INDEX('Ingredients'!$G$5:$G$154,MATCH(A166,'Ingredients'!$A$5:$A$154,0)),IF(ISNUMBER(MATCH(A166,$H$5:$H$13,0)),INDEX($J$5:$J$13,MATCH(A166,$H$5:$H$13,0)),"")))</f>
        <v/>
      </c>
      <c r="E166" s="15" t="str">
        <f>IF(OR(A166="",NOT(ISNUMBER(B166)),NOT(ISNUMBER(D166))),"",ROUND(B166*D166,2))</f>
        <v/>
      </c>
      <c r="F166" s="10" t="str">
        <f>IF(A166="","",IF(A166=$A$158,"cannot contain itself",IF(OR(ISNUMBER(MATCH(A166,'Ingredients'!$A$5:$A$154,0)),ISNUMBER(MATCH(A166,$H$5:$H$13,0))),IF(NOT(ISNUMBER(D166)),"price missing",IF(NOT(ISNUMBER(B166)),"quantity missing",IF(ISNUMBER(MATCH(A166,'Ingredients'!$A$5:$A$154,0)),"",IF(INDEX($K$5:$K$13,MATCH(A166,$H$5:$H$13,0))&gt;0,"base recipe incomplete","")))),IF(ISNUMBER(MATCH(A166,$H$5:$H$19,0)),"sits further down, move it up","not found"))))</f>
        <v/>
      </c>
      <c r="L166">
        <f>IF(F166="",0,1)</f>
        <v>0</v>
      </c>
    </row>
    <row r="167" spans="1:12" x14ac:dyDescent="0.25">
      <c r="A167" s="5"/>
      <c r="B167" s="12"/>
      <c r="C167" t="str">
        <f>IF(A167="","",IF(ISNUMBER(MATCH(A167,'Ingredients'!$A$5:$A$154,0)),INDEX('Ingredients'!$B$5:$B$154,MATCH(A167,'Ingredients'!$A$5:$A$154,0)),IF(ISNUMBER(MATCH(A167,$H$5:$H$13,0)),INDEX($I$5:$I$13,MATCH(A167,$H$5:$H$13,0)),"")))</f>
        <v/>
      </c>
      <c r="D167" s="13" t="str">
        <f>IF(A167="","",IF(ISNUMBER(MATCH(A167,'Ingredients'!$A$5:$A$154,0)),INDEX('Ingredients'!$G$5:$G$154,MATCH(A167,'Ingredients'!$A$5:$A$154,0)),IF(ISNUMBER(MATCH(A167,$H$5:$H$13,0)),INDEX($J$5:$J$13,MATCH(A167,$H$5:$H$13,0)),"")))</f>
        <v/>
      </c>
      <c r="E167" s="15" t="str">
        <f>IF(OR(A167="",NOT(ISNUMBER(B167)),NOT(ISNUMBER(D167))),"",ROUND(B167*D167,2))</f>
        <v/>
      </c>
      <c r="F167" s="10" t="str">
        <f>IF(A167="","",IF(A167=$A$158,"cannot contain itself",IF(OR(ISNUMBER(MATCH(A167,'Ingredients'!$A$5:$A$154,0)),ISNUMBER(MATCH(A167,$H$5:$H$13,0))),IF(NOT(ISNUMBER(D167)),"price missing",IF(NOT(ISNUMBER(B167)),"quantity missing",IF(ISNUMBER(MATCH(A167,'Ingredients'!$A$5:$A$154,0)),"",IF(INDEX($K$5:$K$13,MATCH(A167,$H$5:$H$13,0))&gt;0,"base recipe incomplete","")))),IF(ISNUMBER(MATCH(A167,$H$5:$H$19,0)),"sits further down, move it up","not found"))))</f>
        <v/>
      </c>
      <c r="L167">
        <f>IF(F167="",0,1)</f>
        <v>0</v>
      </c>
    </row>
    <row r="168" spans="1:12" x14ac:dyDescent="0.25">
      <c r="A168" s="5"/>
      <c r="B168" s="12"/>
      <c r="C168" t="str">
        <f>IF(A168="","",IF(ISNUMBER(MATCH(A168,'Ingredients'!$A$5:$A$154,0)),INDEX('Ingredients'!$B$5:$B$154,MATCH(A168,'Ingredients'!$A$5:$A$154,0)),IF(ISNUMBER(MATCH(A168,$H$5:$H$13,0)),INDEX($I$5:$I$13,MATCH(A168,$H$5:$H$13,0)),"")))</f>
        <v/>
      </c>
      <c r="D168" s="13" t="str">
        <f>IF(A168="","",IF(ISNUMBER(MATCH(A168,'Ingredients'!$A$5:$A$154,0)),INDEX('Ingredients'!$G$5:$G$154,MATCH(A168,'Ingredients'!$A$5:$A$154,0)),IF(ISNUMBER(MATCH(A168,$H$5:$H$13,0)),INDEX($J$5:$J$13,MATCH(A168,$H$5:$H$13,0)),"")))</f>
        <v/>
      </c>
      <c r="E168" s="15" t="str">
        <f>IF(OR(A168="",NOT(ISNUMBER(B168)),NOT(ISNUMBER(D168))),"",ROUND(B168*D168,2))</f>
        <v/>
      </c>
      <c r="F168" s="10" t="str">
        <f>IF(A168="","",IF(A168=$A$158,"cannot contain itself",IF(OR(ISNUMBER(MATCH(A168,'Ingredients'!$A$5:$A$154,0)),ISNUMBER(MATCH(A168,$H$5:$H$13,0))),IF(NOT(ISNUMBER(D168)),"price missing",IF(NOT(ISNUMBER(B168)),"quantity missing",IF(ISNUMBER(MATCH(A168,'Ingredients'!$A$5:$A$154,0)),"",IF(INDEX($K$5:$K$13,MATCH(A168,$H$5:$H$13,0))&gt;0,"base recipe incomplete","")))),IF(ISNUMBER(MATCH(A168,$H$5:$H$19,0)),"sits further down, move it up","not found"))))</f>
        <v/>
      </c>
      <c r="L168">
        <f>IF(F168="",0,1)</f>
        <v>0</v>
      </c>
    </row>
    <row r="169" spans="1:12" x14ac:dyDescent="0.25">
      <c r="A169" s="5"/>
      <c r="B169" s="12"/>
      <c r="C169" t="str">
        <f>IF(A169="","",IF(ISNUMBER(MATCH(A169,'Ingredients'!$A$5:$A$154,0)),INDEX('Ingredients'!$B$5:$B$154,MATCH(A169,'Ingredients'!$A$5:$A$154,0)),IF(ISNUMBER(MATCH(A169,$H$5:$H$13,0)),INDEX($I$5:$I$13,MATCH(A169,$H$5:$H$13,0)),"")))</f>
        <v/>
      </c>
      <c r="D169" s="13" t="str">
        <f>IF(A169="","",IF(ISNUMBER(MATCH(A169,'Ingredients'!$A$5:$A$154,0)),INDEX('Ingredients'!$G$5:$G$154,MATCH(A169,'Ingredients'!$A$5:$A$154,0)),IF(ISNUMBER(MATCH(A169,$H$5:$H$13,0)),INDEX($J$5:$J$13,MATCH(A169,$H$5:$H$13,0)),"")))</f>
        <v/>
      </c>
      <c r="E169" s="15" t="str">
        <f>IF(OR(A169="",NOT(ISNUMBER(B169)),NOT(ISNUMBER(D169))),"",ROUND(B169*D169,2))</f>
        <v/>
      </c>
      <c r="F169" s="10" t="str">
        <f>IF(A169="","",IF(A169=$A$158,"cannot contain itself",IF(OR(ISNUMBER(MATCH(A169,'Ingredients'!$A$5:$A$154,0)),ISNUMBER(MATCH(A169,$H$5:$H$13,0))),IF(NOT(ISNUMBER(D169)),"price missing",IF(NOT(ISNUMBER(B169)),"quantity missing",IF(ISNUMBER(MATCH(A169,'Ingredients'!$A$5:$A$154,0)),"",IF(INDEX($K$5:$K$13,MATCH(A169,$H$5:$H$13,0))&gt;0,"base recipe incomplete","")))),IF(ISNUMBER(MATCH(A169,$H$5:$H$19,0)),"sits further down, move it up","not found"))))</f>
        <v/>
      </c>
      <c r="L169">
        <f>IF(F169="",0,1)</f>
        <v>0</v>
      </c>
    </row>
    <row r="170" spans="1:12" x14ac:dyDescent="0.25">
      <c r="A170" s="5"/>
      <c r="B170" s="12"/>
      <c r="C170" t="str">
        <f>IF(A170="","",IF(ISNUMBER(MATCH(A170,'Ingredients'!$A$5:$A$154,0)),INDEX('Ingredients'!$B$5:$B$154,MATCH(A170,'Ingredients'!$A$5:$A$154,0)),IF(ISNUMBER(MATCH(A170,$H$5:$H$13,0)),INDEX($I$5:$I$13,MATCH(A170,$H$5:$H$13,0)),"")))</f>
        <v/>
      </c>
      <c r="D170" s="13" t="str">
        <f>IF(A170="","",IF(ISNUMBER(MATCH(A170,'Ingredients'!$A$5:$A$154,0)),INDEX('Ingredients'!$G$5:$G$154,MATCH(A170,'Ingredients'!$A$5:$A$154,0)),IF(ISNUMBER(MATCH(A170,$H$5:$H$13,0)),INDEX($J$5:$J$13,MATCH(A170,$H$5:$H$13,0)),"")))</f>
        <v/>
      </c>
      <c r="E170" s="15" t="str">
        <f>IF(OR(A170="",NOT(ISNUMBER(B170)),NOT(ISNUMBER(D170))),"",ROUND(B170*D170,2))</f>
        <v/>
      </c>
      <c r="F170" s="10" t="str">
        <f>IF(A170="","",IF(A170=$A$158,"cannot contain itself",IF(OR(ISNUMBER(MATCH(A170,'Ingredients'!$A$5:$A$154,0)),ISNUMBER(MATCH(A170,$H$5:$H$13,0))),IF(NOT(ISNUMBER(D170)),"price missing",IF(NOT(ISNUMBER(B170)),"quantity missing",IF(ISNUMBER(MATCH(A170,'Ingredients'!$A$5:$A$154,0)),"",IF(INDEX($K$5:$K$13,MATCH(A170,$H$5:$H$13,0))&gt;0,"base recipe incomplete","")))),IF(ISNUMBER(MATCH(A170,$H$5:$H$19,0)),"sits further down, move it up","not found"))))</f>
        <v/>
      </c>
      <c r="L170">
        <f>IF(F170="",0,1)</f>
        <v>0</v>
      </c>
    </row>
    <row r="171" spans="1:12" x14ac:dyDescent="0.25">
      <c r="A171" s="5"/>
      <c r="B171" s="12"/>
      <c r="C171" t="str">
        <f>IF(A171="","",IF(ISNUMBER(MATCH(A171,'Ingredients'!$A$5:$A$154,0)),INDEX('Ingredients'!$B$5:$B$154,MATCH(A171,'Ingredients'!$A$5:$A$154,0)),IF(ISNUMBER(MATCH(A171,$H$5:$H$13,0)),INDEX($I$5:$I$13,MATCH(A171,$H$5:$H$13,0)),"")))</f>
        <v/>
      </c>
      <c r="D171" s="13" t="str">
        <f>IF(A171="","",IF(ISNUMBER(MATCH(A171,'Ingredients'!$A$5:$A$154,0)),INDEX('Ingredients'!$G$5:$G$154,MATCH(A171,'Ingredients'!$A$5:$A$154,0)),IF(ISNUMBER(MATCH(A171,$H$5:$H$13,0)),INDEX($J$5:$J$13,MATCH(A171,$H$5:$H$13,0)),"")))</f>
        <v/>
      </c>
      <c r="E171" s="15" t="str">
        <f>IF(OR(A171="",NOT(ISNUMBER(B171)),NOT(ISNUMBER(D171))),"",ROUND(B171*D171,2))</f>
        <v/>
      </c>
      <c r="F171" s="10" t="str">
        <f>IF(A171="","",IF(A171=$A$158,"cannot contain itself",IF(OR(ISNUMBER(MATCH(A171,'Ingredients'!$A$5:$A$154,0)),ISNUMBER(MATCH(A171,$H$5:$H$13,0))),IF(NOT(ISNUMBER(D171)),"price missing",IF(NOT(ISNUMBER(B171)),"quantity missing",IF(ISNUMBER(MATCH(A171,'Ingredients'!$A$5:$A$154,0)),"",IF(INDEX($K$5:$K$13,MATCH(A171,$H$5:$H$13,0))&gt;0,"base recipe incomplete","")))),IF(ISNUMBER(MATCH(A171,$H$5:$H$19,0)),"sits further down, move it up","not found"))))</f>
        <v/>
      </c>
      <c r="L171">
        <f>IF(F171="",0,1)</f>
        <v>0</v>
      </c>
    </row>
    <row r="172" spans="1:5" x14ac:dyDescent="0.25">
      <c r="A172" s="16" t="s">
        <v>47</v>
      </c>
      <c r="E172" s="9" t="str">
        <f>IF(A158="","",ROUND(SUM(E160:E171),2))</f>
        <v/>
      </c>
    </row>
    <row r="173" spans="1:5" x14ac:dyDescent="0.25">
      <c r="A173" s="16" t="s">
        <v>39</v>
      </c>
      <c r="E173" s="17" t="str">
        <f>IF(OR(A158="",NOT(ISNUMBER(C158))),"",IF(C158&lt;=0,"",E172/C158))</f>
        <v/>
      </c>
    </row>
    <row r="175" spans="1:5" x14ac:dyDescent="0.25">
      <c r="A175" s="11"/>
      <c r="B175" s="2" t="s">
        <v>42</v>
      </c>
      <c r="C175" s="12"/>
      <c r="D175" s="5"/>
      <c r="E175" s="10" t="str">
        <f>IF(A175="","",IF(COUNTIF($H$5:$H$19,A175)&gt;1,"name used twice, only the first counts",IF(ISNUMBER(MATCH(A175,'Ingredients'!$A$5:$A$154,0)),"name is also an ingredient",IF(NOT(ISNUMBER(C175)),"batch yield missing",IF(C175&lt;=0,"batch yield missing",IF(SUM(L177:L188)&gt;0,"check the rows with a note",""))))))</f>
        <v/>
      </c>
    </row>
    <row r="176" spans="1:6" x14ac:dyDescent="0.25">
      <c r="A176" s="4" t="s">
        <v>43</v>
      </c>
      <c r="B176" s="4" t="s">
        <v>44</v>
      </c>
      <c r="C176" s="4" t="s">
        <v>18</v>
      </c>
      <c r="D176" s="4" t="s">
        <v>45</v>
      </c>
      <c r="E176" s="4" t="s">
        <v>46</v>
      </c>
      <c r="F176" s="4" t="s">
        <v>24</v>
      </c>
    </row>
    <row r="177" spans="1:12" x14ac:dyDescent="0.25">
      <c r="A177" s="5"/>
      <c r="B177" s="12"/>
      <c r="C177" t="str">
        <f>IF(A177="","",IF(ISNUMBER(MATCH(A177,'Ingredients'!$A$5:$A$154,0)),INDEX('Ingredients'!$B$5:$B$154,MATCH(A177,'Ingredients'!$A$5:$A$154,0)),IF(ISNUMBER(MATCH(A177,$H$5:$H$14,0)),INDEX($I$5:$I$14,MATCH(A177,$H$5:$H$14,0)),"")))</f>
        <v/>
      </c>
      <c r="D177" s="13" t="str">
        <f>IF(A177="","",IF(ISNUMBER(MATCH(A177,'Ingredients'!$A$5:$A$154,0)),INDEX('Ingredients'!$G$5:$G$154,MATCH(A177,'Ingredients'!$A$5:$A$154,0)),IF(ISNUMBER(MATCH(A177,$H$5:$H$14,0)),INDEX($J$5:$J$14,MATCH(A177,$H$5:$H$14,0)),"")))</f>
        <v/>
      </c>
      <c r="E177" s="15" t="str">
        <f>IF(OR(A177="",NOT(ISNUMBER(B177)),NOT(ISNUMBER(D177))),"",ROUND(B177*D177,2))</f>
        <v/>
      </c>
      <c r="F177" s="10" t="str">
        <f>IF(A177="","",IF(A177=$A$175,"cannot contain itself",IF(OR(ISNUMBER(MATCH(A177,'Ingredients'!$A$5:$A$154,0)),ISNUMBER(MATCH(A177,$H$5:$H$14,0))),IF(NOT(ISNUMBER(D177)),"price missing",IF(NOT(ISNUMBER(B177)),"quantity missing",IF(ISNUMBER(MATCH(A177,'Ingredients'!$A$5:$A$154,0)),"",IF(INDEX($K$5:$K$14,MATCH(A177,$H$5:$H$14,0))&gt;0,"base recipe incomplete","")))),IF(ISNUMBER(MATCH(A177,$H$5:$H$19,0)),"sits further down, move it up","not found"))))</f>
        <v/>
      </c>
      <c r="L177">
        <f>IF(F177="",0,1)</f>
        <v>0</v>
      </c>
    </row>
    <row r="178" spans="1:12" x14ac:dyDescent="0.25">
      <c r="A178" s="5"/>
      <c r="B178" s="12"/>
      <c r="C178" t="str">
        <f>IF(A178="","",IF(ISNUMBER(MATCH(A178,'Ingredients'!$A$5:$A$154,0)),INDEX('Ingredients'!$B$5:$B$154,MATCH(A178,'Ingredients'!$A$5:$A$154,0)),IF(ISNUMBER(MATCH(A178,$H$5:$H$14,0)),INDEX($I$5:$I$14,MATCH(A178,$H$5:$H$14,0)),"")))</f>
        <v/>
      </c>
      <c r="D178" s="13" t="str">
        <f>IF(A178="","",IF(ISNUMBER(MATCH(A178,'Ingredients'!$A$5:$A$154,0)),INDEX('Ingredients'!$G$5:$G$154,MATCH(A178,'Ingredients'!$A$5:$A$154,0)),IF(ISNUMBER(MATCH(A178,$H$5:$H$14,0)),INDEX($J$5:$J$14,MATCH(A178,$H$5:$H$14,0)),"")))</f>
        <v/>
      </c>
      <c r="E178" s="15" t="str">
        <f>IF(OR(A178="",NOT(ISNUMBER(B178)),NOT(ISNUMBER(D178))),"",ROUND(B178*D178,2))</f>
        <v/>
      </c>
      <c r="F178" s="10" t="str">
        <f>IF(A178="","",IF(A178=$A$175,"cannot contain itself",IF(OR(ISNUMBER(MATCH(A178,'Ingredients'!$A$5:$A$154,0)),ISNUMBER(MATCH(A178,$H$5:$H$14,0))),IF(NOT(ISNUMBER(D178)),"price missing",IF(NOT(ISNUMBER(B178)),"quantity missing",IF(ISNUMBER(MATCH(A178,'Ingredients'!$A$5:$A$154,0)),"",IF(INDEX($K$5:$K$14,MATCH(A178,$H$5:$H$14,0))&gt;0,"base recipe incomplete","")))),IF(ISNUMBER(MATCH(A178,$H$5:$H$19,0)),"sits further down, move it up","not found"))))</f>
        <v/>
      </c>
      <c r="L178">
        <f>IF(F178="",0,1)</f>
        <v>0</v>
      </c>
    </row>
    <row r="179" spans="1:12" x14ac:dyDescent="0.25">
      <c r="A179" s="5"/>
      <c r="B179" s="12"/>
      <c r="C179" t="str">
        <f>IF(A179="","",IF(ISNUMBER(MATCH(A179,'Ingredients'!$A$5:$A$154,0)),INDEX('Ingredients'!$B$5:$B$154,MATCH(A179,'Ingredients'!$A$5:$A$154,0)),IF(ISNUMBER(MATCH(A179,$H$5:$H$14,0)),INDEX($I$5:$I$14,MATCH(A179,$H$5:$H$14,0)),"")))</f>
        <v/>
      </c>
      <c r="D179" s="13" t="str">
        <f>IF(A179="","",IF(ISNUMBER(MATCH(A179,'Ingredients'!$A$5:$A$154,0)),INDEX('Ingredients'!$G$5:$G$154,MATCH(A179,'Ingredients'!$A$5:$A$154,0)),IF(ISNUMBER(MATCH(A179,$H$5:$H$14,0)),INDEX($J$5:$J$14,MATCH(A179,$H$5:$H$14,0)),"")))</f>
        <v/>
      </c>
      <c r="E179" s="15" t="str">
        <f>IF(OR(A179="",NOT(ISNUMBER(B179)),NOT(ISNUMBER(D179))),"",ROUND(B179*D179,2))</f>
        <v/>
      </c>
      <c r="F179" s="10" t="str">
        <f>IF(A179="","",IF(A179=$A$175,"cannot contain itself",IF(OR(ISNUMBER(MATCH(A179,'Ingredients'!$A$5:$A$154,0)),ISNUMBER(MATCH(A179,$H$5:$H$14,0))),IF(NOT(ISNUMBER(D179)),"price missing",IF(NOT(ISNUMBER(B179)),"quantity missing",IF(ISNUMBER(MATCH(A179,'Ingredients'!$A$5:$A$154,0)),"",IF(INDEX($K$5:$K$14,MATCH(A179,$H$5:$H$14,0))&gt;0,"base recipe incomplete","")))),IF(ISNUMBER(MATCH(A179,$H$5:$H$19,0)),"sits further down, move it up","not found"))))</f>
        <v/>
      </c>
      <c r="L179">
        <f>IF(F179="",0,1)</f>
        <v>0</v>
      </c>
    </row>
    <row r="180" spans="1:12" x14ac:dyDescent="0.25">
      <c r="A180" s="5"/>
      <c r="B180" s="12"/>
      <c r="C180" t="str">
        <f>IF(A180="","",IF(ISNUMBER(MATCH(A180,'Ingredients'!$A$5:$A$154,0)),INDEX('Ingredients'!$B$5:$B$154,MATCH(A180,'Ingredients'!$A$5:$A$154,0)),IF(ISNUMBER(MATCH(A180,$H$5:$H$14,0)),INDEX($I$5:$I$14,MATCH(A180,$H$5:$H$14,0)),"")))</f>
        <v/>
      </c>
      <c r="D180" s="13" t="str">
        <f>IF(A180="","",IF(ISNUMBER(MATCH(A180,'Ingredients'!$A$5:$A$154,0)),INDEX('Ingredients'!$G$5:$G$154,MATCH(A180,'Ingredients'!$A$5:$A$154,0)),IF(ISNUMBER(MATCH(A180,$H$5:$H$14,0)),INDEX($J$5:$J$14,MATCH(A180,$H$5:$H$14,0)),"")))</f>
        <v/>
      </c>
      <c r="E180" s="15" t="str">
        <f>IF(OR(A180="",NOT(ISNUMBER(B180)),NOT(ISNUMBER(D180))),"",ROUND(B180*D180,2))</f>
        <v/>
      </c>
      <c r="F180" s="10" t="str">
        <f>IF(A180="","",IF(A180=$A$175,"cannot contain itself",IF(OR(ISNUMBER(MATCH(A180,'Ingredients'!$A$5:$A$154,0)),ISNUMBER(MATCH(A180,$H$5:$H$14,0))),IF(NOT(ISNUMBER(D180)),"price missing",IF(NOT(ISNUMBER(B180)),"quantity missing",IF(ISNUMBER(MATCH(A180,'Ingredients'!$A$5:$A$154,0)),"",IF(INDEX($K$5:$K$14,MATCH(A180,$H$5:$H$14,0))&gt;0,"base recipe incomplete","")))),IF(ISNUMBER(MATCH(A180,$H$5:$H$19,0)),"sits further down, move it up","not found"))))</f>
        <v/>
      </c>
      <c r="L180">
        <f>IF(F180="",0,1)</f>
        <v>0</v>
      </c>
    </row>
    <row r="181" spans="1:12" x14ac:dyDescent="0.25">
      <c r="A181" s="5"/>
      <c r="B181" s="12"/>
      <c r="C181" t="str">
        <f>IF(A181="","",IF(ISNUMBER(MATCH(A181,'Ingredients'!$A$5:$A$154,0)),INDEX('Ingredients'!$B$5:$B$154,MATCH(A181,'Ingredients'!$A$5:$A$154,0)),IF(ISNUMBER(MATCH(A181,$H$5:$H$14,0)),INDEX($I$5:$I$14,MATCH(A181,$H$5:$H$14,0)),"")))</f>
        <v/>
      </c>
      <c r="D181" s="13" t="str">
        <f>IF(A181="","",IF(ISNUMBER(MATCH(A181,'Ingredients'!$A$5:$A$154,0)),INDEX('Ingredients'!$G$5:$G$154,MATCH(A181,'Ingredients'!$A$5:$A$154,0)),IF(ISNUMBER(MATCH(A181,$H$5:$H$14,0)),INDEX($J$5:$J$14,MATCH(A181,$H$5:$H$14,0)),"")))</f>
        <v/>
      </c>
      <c r="E181" s="15" t="str">
        <f>IF(OR(A181="",NOT(ISNUMBER(B181)),NOT(ISNUMBER(D181))),"",ROUND(B181*D181,2))</f>
        <v/>
      </c>
      <c r="F181" s="10" t="str">
        <f>IF(A181="","",IF(A181=$A$175,"cannot contain itself",IF(OR(ISNUMBER(MATCH(A181,'Ingredients'!$A$5:$A$154,0)),ISNUMBER(MATCH(A181,$H$5:$H$14,0))),IF(NOT(ISNUMBER(D181)),"price missing",IF(NOT(ISNUMBER(B181)),"quantity missing",IF(ISNUMBER(MATCH(A181,'Ingredients'!$A$5:$A$154,0)),"",IF(INDEX($K$5:$K$14,MATCH(A181,$H$5:$H$14,0))&gt;0,"base recipe incomplete","")))),IF(ISNUMBER(MATCH(A181,$H$5:$H$19,0)),"sits further down, move it up","not found"))))</f>
        <v/>
      </c>
      <c r="L181">
        <f>IF(F181="",0,1)</f>
        <v>0</v>
      </c>
    </row>
    <row r="182" spans="1:12" x14ac:dyDescent="0.25">
      <c r="A182" s="5"/>
      <c r="B182" s="12"/>
      <c r="C182" t="str">
        <f>IF(A182="","",IF(ISNUMBER(MATCH(A182,'Ingredients'!$A$5:$A$154,0)),INDEX('Ingredients'!$B$5:$B$154,MATCH(A182,'Ingredients'!$A$5:$A$154,0)),IF(ISNUMBER(MATCH(A182,$H$5:$H$14,0)),INDEX($I$5:$I$14,MATCH(A182,$H$5:$H$14,0)),"")))</f>
        <v/>
      </c>
      <c r="D182" s="13" t="str">
        <f>IF(A182="","",IF(ISNUMBER(MATCH(A182,'Ingredients'!$A$5:$A$154,0)),INDEX('Ingredients'!$G$5:$G$154,MATCH(A182,'Ingredients'!$A$5:$A$154,0)),IF(ISNUMBER(MATCH(A182,$H$5:$H$14,0)),INDEX($J$5:$J$14,MATCH(A182,$H$5:$H$14,0)),"")))</f>
        <v/>
      </c>
      <c r="E182" s="15" t="str">
        <f>IF(OR(A182="",NOT(ISNUMBER(B182)),NOT(ISNUMBER(D182))),"",ROUND(B182*D182,2))</f>
        <v/>
      </c>
      <c r="F182" s="10" t="str">
        <f>IF(A182="","",IF(A182=$A$175,"cannot contain itself",IF(OR(ISNUMBER(MATCH(A182,'Ingredients'!$A$5:$A$154,0)),ISNUMBER(MATCH(A182,$H$5:$H$14,0))),IF(NOT(ISNUMBER(D182)),"price missing",IF(NOT(ISNUMBER(B182)),"quantity missing",IF(ISNUMBER(MATCH(A182,'Ingredients'!$A$5:$A$154,0)),"",IF(INDEX($K$5:$K$14,MATCH(A182,$H$5:$H$14,0))&gt;0,"base recipe incomplete","")))),IF(ISNUMBER(MATCH(A182,$H$5:$H$19,0)),"sits further down, move it up","not found"))))</f>
        <v/>
      </c>
      <c r="L182">
        <f>IF(F182="",0,1)</f>
        <v>0</v>
      </c>
    </row>
    <row r="183" spans="1:12" x14ac:dyDescent="0.25">
      <c r="A183" s="5"/>
      <c r="B183" s="12"/>
      <c r="C183" t="str">
        <f>IF(A183="","",IF(ISNUMBER(MATCH(A183,'Ingredients'!$A$5:$A$154,0)),INDEX('Ingredients'!$B$5:$B$154,MATCH(A183,'Ingredients'!$A$5:$A$154,0)),IF(ISNUMBER(MATCH(A183,$H$5:$H$14,0)),INDEX($I$5:$I$14,MATCH(A183,$H$5:$H$14,0)),"")))</f>
        <v/>
      </c>
      <c r="D183" s="13" t="str">
        <f>IF(A183="","",IF(ISNUMBER(MATCH(A183,'Ingredients'!$A$5:$A$154,0)),INDEX('Ingredients'!$G$5:$G$154,MATCH(A183,'Ingredients'!$A$5:$A$154,0)),IF(ISNUMBER(MATCH(A183,$H$5:$H$14,0)),INDEX($J$5:$J$14,MATCH(A183,$H$5:$H$14,0)),"")))</f>
        <v/>
      </c>
      <c r="E183" s="15" t="str">
        <f>IF(OR(A183="",NOT(ISNUMBER(B183)),NOT(ISNUMBER(D183))),"",ROUND(B183*D183,2))</f>
        <v/>
      </c>
      <c r="F183" s="10" t="str">
        <f>IF(A183="","",IF(A183=$A$175,"cannot contain itself",IF(OR(ISNUMBER(MATCH(A183,'Ingredients'!$A$5:$A$154,0)),ISNUMBER(MATCH(A183,$H$5:$H$14,0))),IF(NOT(ISNUMBER(D183)),"price missing",IF(NOT(ISNUMBER(B183)),"quantity missing",IF(ISNUMBER(MATCH(A183,'Ingredients'!$A$5:$A$154,0)),"",IF(INDEX($K$5:$K$14,MATCH(A183,$H$5:$H$14,0))&gt;0,"base recipe incomplete","")))),IF(ISNUMBER(MATCH(A183,$H$5:$H$19,0)),"sits further down, move it up","not found"))))</f>
        <v/>
      </c>
      <c r="L183">
        <f>IF(F183="",0,1)</f>
        <v>0</v>
      </c>
    </row>
    <row r="184" spans="1:12" x14ac:dyDescent="0.25">
      <c r="A184" s="5"/>
      <c r="B184" s="12"/>
      <c r="C184" t="str">
        <f>IF(A184="","",IF(ISNUMBER(MATCH(A184,'Ingredients'!$A$5:$A$154,0)),INDEX('Ingredients'!$B$5:$B$154,MATCH(A184,'Ingredients'!$A$5:$A$154,0)),IF(ISNUMBER(MATCH(A184,$H$5:$H$14,0)),INDEX($I$5:$I$14,MATCH(A184,$H$5:$H$14,0)),"")))</f>
        <v/>
      </c>
      <c r="D184" s="13" t="str">
        <f>IF(A184="","",IF(ISNUMBER(MATCH(A184,'Ingredients'!$A$5:$A$154,0)),INDEX('Ingredients'!$G$5:$G$154,MATCH(A184,'Ingredients'!$A$5:$A$154,0)),IF(ISNUMBER(MATCH(A184,$H$5:$H$14,0)),INDEX($J$5:$J$14,MATCH(A184,$H$5:$H$14,0)),"")))</f>
        <v/>
      </c>
      <c r="E184" s="15" t="str">
        <f>IF(OR(A184="",NOT(ISNUMBER(B184)),NOT(ISNUMBER(D184))),"",ROUND(B184*D184,2))</f>
        <v/>
      </c>
      <c r="F184" s="10" t="str">
        <f>IF(A184="","",IF(A184=$A$175,"cannot contain itself",IF(OR(ISNUMBER(MATCH(A184,'Ingredients'!$A$5:$A$154,0)),ISNUMBER(MATCH(A184,$H$5:$H$14,0))),IF(NOT(ISNUMBER(D184)),"price missing",IF(NOT(ISNUMBER(B184)),"quantity missing",IF(ISNUMBER(MATCH(A184,'Ingredients'!$A$5:$A$154,0)),"",IF(INDEX($K$5:$K$14,MATCH(A184,$H$5:$H$14,0))&gt;0,"base recipe incomplete","")))),IF(ISNUMBER(MATCH(A184,$H$5:$H$19,0)),"sits further down, move it up","not found"))))</f>
        <v/>
      </c>
      <c r="L184">
        <f>IF(F184="",0,1)</f>
        <v>0</v>
      </c>
    </row>
    <row r="185" spans="1:12" x14ac:dyDescent="0.25">
      <c r="A185" s="5"/>
      <c r="B185" s="12"/>
      <c r="C185" t="str">
        <f>IF(A185="","",IF(ISNUMBER(MATCH(A185,'Ingredients'!$A$5:$A$154,0)),INDEX('Ingredients'!$B$5:$B$154,MATCH(A185,'Ingredients'!$A$5:$A$154,0)),IF(ISNUMBER(MATCH(A185,$H$5:$H$14,0)),INDEX($I$5:$I$14,MATCH(A185,$H$5:$H$14,0)),"")))</f>
        <v/>
      </c>
      <c r="D185" s="13" t="str">
        <f>IF(A185="","",IF(ISNUMBER(MATCH(A185,'Ingredients'!$A$5:$A$154,0)),INDEX('Ingredients'!$G$5:$G$154,MATCH(A185,'Ingredients'!$A$5:$A$154,0)),IF(ISNUMBER(MATCH(A185,$H$5:$H$14,0)),INDEX($J$5:$J$14,MATCH(A185,$H$5:$H$14,0)),"")))</f>
        <v/>
      </c>
      <c r="E185" s="15" t="str">
        <f>IF(OR(A185="",NOT(ISNUMBER(B185)),NOT(ISNUMBER(D185))),"",ROUND(B185*D185,2))</f>
        <v/>
      </c>
      <c r="F185" s="10" t="str">
        <f>IF(A185="","",IF(A185=$A$175,"cannot contain itself",IF(OR(ISNUMBER(MATCH(A185,'Ingredients'!$A$5:$A$154,0)),ISNUMBER(MATCH(A185,$H$5:$H$14,0))),IF(NOT(ISNUMBER(D185)),"price missing",IF(NOT(ISNUMBER(B185)),"quantity missing",IF(ISNUMBER(MATCH(A185,'Ingredients'!$A$5:$A$154,0)),"",IF(INDEX($K$5:$K$14,MATCH(A185,$H$5:$H$14,0))&gt;0,"base recipe incomplete","")))),IF(ISNUMBER(MATCH(A185,$H$5:$H$19,0)),"sits further down, move it up","not found"))))</f>
        <v/>
      </c>
      <c r="L185">
        <f>IF(F185="",0,1)</f>
        <v>0</v>
      </c>
    </row>
    <row r="186" spans="1:12" x14ac:dyDescent="0.25">
      <c r="A186" s="5"/>
      <c r="B186" s="12"/>
      <c r="C186" t="str">
        <f>IF(A186="","",IF(ISNUMBER(MATCH(A186,'Ingredients'!$A$5:$A$154,0)),INDEX('Ingredients'!$B$5:$B$154,MATCH(A186,'Ingredients'!$A$5:$A$154,0)),IF(ISNUMBER(MATCH(A186,$H$5:$H$14,0)),INDEX($I$5:$I$14,MATCH(A186,$H$5:$H$14,0)),"")))</f>
        <v/>
      </c>
      <c r="D186" s="13" t="str">
        <f>IF(A186="","",IF(ISNUMBER(MATCH(A186,'Ingredients'!$A$5:$A$154,0)),INDEX('Ingredients'!$G$5:$G$154,MATCH(A186,'Ingredients'!$A$5:$A$154,0)),IF(ISNUMBER(MATCH(A186,$H$5:$H$14,0)),INDEX($J$5:$J$14,MATCH(A186,$H$5:$H$14,0)),"")))</f>
        <v/>
      </c>
      <c r="E186" s="15" t="str">
        <f>IF(OR(A186="",NOT(ISNUMBER(B186)),NOT(ISNUMBER(D186))),"",ROUND(B186*D186,2))</f>
        <v/>
      </c>
      <c r="F186" s="10" t="str">
        <f>IF(A186="","",IF(A186=$A$175,"cannot contain itself",IF(OR(ISNUMBER(MATCH(A186,'Ingredients'!$A$5:$A$154,0)),ISNUMBER(MATCH(A186,$H$5:$H$14,0))),IF(NOT(ISNUMBER(D186)),"price missing",IF(NOT(ISNUMBER(B186)),"quantity missing",IF(ISNUMBER(MATCH(A186,'Ingredients'!$A$5:$A$154,0)),"",IF(INDEX($K$5:$K$14,MATCH(A186,$H$5:$H$14,0))&gt;0,"base recipe incomplete","")))),IF(ISNUMBER(MATCH(A186,$H$5:$H$19,0)),"sits further down, move it up","not found"))))</f>
        <v/>
      </c>
      <c r="L186">
        <f>IF(F186="",0,1)</f>
        <v>0</v>
      </c>
    </row>
    <row r="187" spans="1:12" x14ac:dyDescent="0.25">
      <c r="A187" s="5"/>
      <c r="B187" s="12"/>
      <c r="C187" t="str">
        <f>IF(A187="","",IF(ISNUMBER(MATCH(A187,'Ingredients'!$A$5:$A$154,0)),INDEX('Ingredients'!$B$5:$B$154,MATCH(A187,'Ingredients'!$A$5:$A$154,0)),IF(ISNUMBER(MATCH(A187,$H$5:$H$14,0)),INDEX($I$5:$I$14,MATCH(A187,$H$5:$H$14,0)),"")))</f>
        <v/>
      </c>
      <c r="D187" s="13" t="str">
        <f>IF(A187="","",IF(ISNUMBER(MATCH(A187,'Ingredients'!$A$5:$A$154,0)),INDEX('Ingredients'!$G$5:$G$154,MATCH(A187,'Ingredients'!$A$5:$A$154,0)),IF(ISNUMBER(MATCH(A187,$H$5:$H$14,0)),INDEX($J$5:$J$14,MATCH(A187,$H$5:$H$14,0)),"")))</f>
        <v/>
      </c>
      <c r="E187" s="15" t="str">
        <f>IF(OR(A187="",NOT(ISNUMBER(B187)),NOT(ISNUMBER(D187))),"",ROUND(B187*D187,2))</f>
        <v/>
      </c>
      <c r="F187" s="10" t="str">
        <f>IF(A187="","",IF(A187=$A$175,"cannot contain itself",IF(OR(ISNUMBER(MATCH(A187,'Ingredients'!$A$5:$A$154,0)),ISNUMBER(MATCH(A187,$H$5:$H$14,0))),IF(NOT(ISNUMBER(D187)),"price missing",IF(NOT(ISNUMBER(B187)),"quantity missing",IF(ISNUMBER(MATCH(A187,'Ingredients'!$A$5:$A$154,0)),"",IF(INDEX($K$5:$K$14,MATCH(A187,$H$5:$H$14,0))&gt;0,"base recipe incomplete","")))),IF(ISNUMBER(MATCH(A187,$H$5:$H$19,0)),"sits further down, move it up","not found"))))</f>
        <v/>
      </c>
      <c r="L187">
        <f>IF(F187="",0,1)</f>
        <v>0</v>
      </c>
    </row>
    <row r="188" spans="1:12" x14ac:dyDescent="0.25">
      <c r="A188" s="5"/>
      <c r="B188" s="12"/>
      <c r="C188" t="str">
        <f>IF(A188="","",IF(ISNUMBER(MATCH(A188,'Ingredients'!$A$5:$A$154,0)),INDEX('Ingredients'!$B$5:$B$154,MATCH(A188,'Ingredients'!$A$5:$A$154,0)),IF(ISNUMBER(MATCH(A188,$H$5:$H$14,0)),INDEX($I$5:$I$14,MATCH(A188,$H$5:$H$14,0)),"")))</f>
        <v/>
      </c>
      <c r="D188" s="13" t="str">
        <f>IF(A188="","",IF(ISNUMBER(MATCH(A188,'Ingredients'!$A$5:$A$154,0)),INDEX('Ingredients'!$G$5:$G$154,MATCH(A188,'Ingredients'!$A$5:$A$154,0)),IF(ISNUMBER(MATCH(A188,$H$5:$H$14,0)),INDEX($J$5:$J$14,MATCH(A188,$H$5:$H$14,0)),"")))</f>
        <v/>
      </c>
      <c r="E188" s="15" t="str">
        <f>IF(OR(A188="",NOT(ISNUMBER(B188)),NOT(ISNUMBER(D188))),"",ROUND(B188*D188,2))</f>
        <v/>
      </c>
      <c r="F188" s="10" t="str">
        <f>IF(A188="","",IF(A188=$A$175,"cannot contain itself",IF(OR(ISNUMBER(MATCH(A188,'Ingredients'!$A$5:$A$154,0)),ISNUMBER(MATCH(A188,$H$5:$H$14,0))),IF(NOT(ISNUMBER(D188)),"price missing",IF(NOT(ISNUMBER(B188)),"quantity missing",IF(ISNUMBER(MATCH(A188,'Ingredients'!$A$5:$A$154,0)),"",IF(INDEX($K$5:$K$14,MATCH(A188,$H$5:$H$14,0))&gt;0,"base recipe incomplete","")))),IF(ISNUMBER(MATCH(A188,$H$5:$H$19,0)),"sits further down, move it up","not found"))))</f>
        <v/>
      </c>
      <c r="L188">
        <f>IF(F188="",0,1)</f>
        <v>0</v>
      </c>
    </row>
    <row r="189" spans="1:5" x14ac:dyDescent="0.25">
      <c r="A189" s="16" t="s">
        <v>47</v>
      </c>
      <c r="E189" s="9" t="str">
        <f>IF(A175="","",ROUND(SUM(E177:E188),2))</f>
        <v/>
      </c>
    </row>
    <row r="190" spans="1:5" x14ac:dyDescent="0.25">
      <c r="A190" s="16" t="s">
        <v>39</v>
      </c>
      <c r="E190" s="17" t="str">
        <f>IF(OR(A175="",NOT(ISNUMBER(C175))),"",IF(C175&lt;=0,"",E189/C175))</f>
        <v/>
      </c>
    </row>
    <row r="192" spans="1:5" x14ac:dyDescent="0.25">
      <c r="A192" s="11"/>
      <c r="B192" s="2" t="s">
        <v>42</v>
      </c>
      <c r="C192" s="12"/>
      <c r="D192" s="5"/>
      <c r="E192" s="10" t="str">
        <f>IF(A192="","",IF(COUNTIF($H$5:$H$19,A192)&gt;1,"name used twice, only the first counts",IF(ISNUMBER(MATCH(A192,'Ingredients'!$A$5:$A$154,0)),"name is also an ingredient",IF(NOT(ISNUMBER(C192)),"batch yield missing",IF(C192&lt;=0,"batch yield missing",IF(SUM(L194:L205)&gt;0,"check the rows with a note",""))))))</f>
        <v/>
      </c>
    </row>
    <row r="193" spans="1:6" x14ac:dyDescent="0.25">
      <c r="A193" s="4" t="s">
        <v>43</v>
      </c>
      <c r="B193" s="4" t="s">
        <v>44</v>
      </c>
      <c r="C193" s="4" t="s">
        <v>18</v>
      </c>
      <c r="D193" s="4" t="s">
        <v>45</v>
      </c>
      <c r="E193" s="4" t="s">
        <v>46</v>
      </c>
      <c r="F193" s="4" t="s">
        <v>24</v>
      </c>
    </row>
    <row r="194" spans="1:12" x14ac:dyDescent="0.25">
      <c r="A194" s="5"/>
      <c r="B194" s="12"/>
      <c r="C194" t="str">
        <f>IF(A194="","",IF(ISNUMBER(MATCH(A194,'Ingredients'!$A$5:$A$154,0)),INDEX('Ingredients'!$B$5:$B$154,MATCH(A194,'Ingredients'!$A$5:$A$154,0)),IF(ISNUMBER(MATCH(A194,$H$5:$H$15,0)),INDEX($I$5:$I$15,MATCH(A194,$H$5:$H$15,0)),"")))</f>
        <v/>
      </c>
      <c r="D194" s="13" t="str">
        <f>IF(A194="","",IF(ISNUMBER(MATCH(A194,'Ingredients'!$A$5:$A$154,0)),INDEX('Ingredients'!$G$5:$G$154,MATCH(A194,'Ingredients'!$A$5:$A$154,0)),IF(ISNUMBER(MATCH(A194,$H$5:$H$15,0)),INDEX($J$5:$J$15,MATCH(A194,$H$5:$H$15,0)),"")))</f>
        <v/>
      </c>
      <c r="E194" s="15" t="str">
        <f>IF(OR(A194="",NOT(ISNUMBER(B194)),NOT(ISNUMBER(D194))),"",ROUND(B194*D194,2))</f>
        <v/>
      </c>
      <c r="F194" s="10" t="str">
        <f>IF(A194="","",IF(A194=$A$192,"cannot contain itself",IF(OR(ISNUMBER(MATCH(A194,'Ingredients'!$A$5:$A$154,0)),ISNUMBER(MATCH(A194,$H$5:$H$15,0))),IF(NOT(ISNUMBER(D194)),"price missing",IF(NOT(ISNUMBER(B194)),"quantity missing",IF(ISNUMBER(MATCH(A194,'Ingredients'!$A$5:$A$154,0)),"",IF(INDEX($K$5:$K$15,MATCH(A194,$H$5:$H$15,0))&gt;0,"base recipe incomplete","")))),IF(ISNUMBER(MATCH(A194,$H$5:$H$19,0)),"sits further down, move it up","not found"))))</f>
        <v/>
      </c>
      <c r="L194">
        <f>IF(F194="",0,1)</f>
        <v>0</v>
      </c>
    </row>
    <row r="195" spans="1:12" x14ac:dyDescent="0.25">
      <c r="A195" s="5"/>
      <c r="B195" s="12"/>
      <c r="C195" t="str">
        <f>IF(A195="","",IF(ISNUMBER(MATCH(A195,'Ingredients'!$A$5:$A$154,0)),INDEX('Ingredients'!$B$5:$B$154,MATCH(A195,'Ingredients'!$A$5:$A$154,0)),IF(ISNUMBER(MATCH(A195,$H$5:$H$15,0)),INDEX($I$5:$I$15,MATCH(A195,$H$5:$H$15,0)),"")))</f>
        <v/>
      </c>
      <c r="D195" s="13" t="str">
        <f>IF(A195="","",IF(ISNUMBER(MATCH(A195,'Ingredients'!$A$5:$A$154,0)),INDEX('Ingredients'!$G$5:$G$154,MATCH(A195,'Ingredients'!$A$5:$A$154,0)),IF(ISNUMBER(MATCH(A195,$H$5:$H$15,0)),INDEX($J$5:$J$15,MATCH(A195,$H$5:$H$15,0)),"")))</f>
        <v/>
      </c>
      <c r="E195" s="15" t="str">
        <f>IF(OR(A195="",NOT(ISNUMBER(B195)),NOT(ISNUMBER(D195))),"",ROUND(B195*D195,2))</f>
        <v/>
      </c>
      <c r="F195" s="10" t="str">
        <f>IF(A195="","",IF(A195=$A$192,"cannot contain itself",IF(OR(ISNUMBER(MATCH(A195,'Ingredients'!$A$5:$A$154,0)),ISNUMBER(MATCH(A195,$H$5:$H$15,0))),IF(NOT(ISNUMBER(D195)),"price missing",IF(NOT(ISNUMBER(B195)),"quantity missing",IF(ISNUMBER(MATCH(A195,'Ingredients'!$A$5:$A$154,0)),"",IF(INDEX($K$5:$K$15,MATCH(A195,$H$5:$H$15,0))&gt;0,"base recipe incomplete","")))),IF(ISNUMBER(MATCH(A195,$H$5:$H$19,0)),"sits further down, move it up","not found"))))</f>
        <v/>
      </c>
      <c r="L195">
        <f>IF(F195="",0,1)</f>
        <v>0</v>
      </c>
    </row>
    <row r="196" spans="1:12" x14ac:dyDescent="0.25">
      <c r="A196" s="5"/>
      <c r="B196" s="12"/>
      <c r="C196" t="str">
        <f>IF(A196="","",IF(ISNUMBER(MATCH(A196,'Ingredients'!$A$5:$A$154,0)),INDEX('Ingredients'!$B$5:$B$154,MATCH(A196,'Ingredients'!$A$5:$A$154,0)),IF(ISNUMBER(MATCH(A196,$H$5:$H$15,0)),INDEX($I$5:$I$15,MATCH(A196,$H$5:$H$15,0)),"")))</f>
        <v/>
      </c>
      <c r="D196" s="13" t="str">
        <f>IF(A196="","",IF(ISNUMBER(MATCH(A196,'Ingredients'!$A$5:$A$154,0)),INDEX('Ingredients'!$G$5:$G$154,MATCH(A196,'Ingredients'!$A$5:$A$154,0)),IF(ISNUMBER(MATCH(A196,$H$5:$H$15,0)),INDEX($J$5:$J$15,MATCH(A196,$H$5:$H$15,0)),"")))</f>
        <v/>
      </c>
      <c r="E196" s="15" t="str">
        <f>IF(OR(A196="",NOT(ISNUMBER(B196)),NOT(ISNUMBER(D196))),"",ROUND(B196*D196,2))</f>
        <v/>
      </c>
      <c r="F196" s="10" t="str">
        <f>IF(A196="","",IF(A196=$A$192,"cannot contain itself",IF(OR(ISNUMBER(MATCH(A196,'Ingredients'!$A$5:$A$154,0)),ISNUMBER(MATCH(A196,$H$5:$H$15,0))),IF(NOT(ISNUMBER(D196)),"price missing",IF(NOT(ISNUMBER(B196)),"quantity missing",IF(ISNUMBER(MATCH(A196,'Ingredients'!$A$5:$A$154,0)),"",IF(INDEX($K$5:$K$15,MATCH(A196,$H$5:$H$15,0))&gt;0,"base recipe incomplete","")))),IF(ISNUMBER(MATCH(A196,$H$5:$H$19,0)),"sits further down, move it up","not found"))))</f>
        <v/>
      </c>
      <c r="L196">
        <f>IF(F196="",0,1)</f>
        <v>0</v>
      </c>
    </row>
    <row r="197" spans="1:12" x14ac:dyDescent="0.25">
      <c r="A197" s="5"/>
      <c r="B197" s="12"/>
      <c r="C197" t="str">
        <f>IF(A197="","",IF(ISNUMBER(MATCH(A197,'Ingredients'!$A$5:$A$154,0)),INDEX('Ingredients'!$B$5:$B$154,MATCH(A197,'Ingredients'!$A$5:$A$154,0)),IF(ISNUMBER(MATCH(A197,$H$5:$H$15,0)),INDEX($I$5:$I$15,MATCH(A197,$H$5:$H$15,0)),"")))</f>
        <v/>
      </c>
      <c r="D197" s="13" t="str">
        <f>IF(A197="","",IF(ISNUMBER(MATCH(A197,'Ingredients'!$A$5:$A$154,0)),INDEX('Ingredients'!$G$5:$G$154,MATCH(A197,'Ingredients'!$A$5:$A$154,0)),IF(ISNUMBER(MATCH(A197,$H$5:$H$15,0)),INDEX($J$5:$J$15,MATCH(A197,$H$5:$H$15,0)),"")))</f>
        <v/>
      </c>
      <c r="E197" s="15" t="str">
        <f>IF(OR(A197="",NOT(ISNUMBER(B197)),NOT(ISNUMBER(D197))),"",ROUND(B197*D197,2))</f>
        <v/>
      </c>
      <c r="F197" s="10" t="str">
        <f>IF(A197="","",IF(A197=$A$192,"cannot contain itself",IF(OR(ISNUMBER(MATCH(A197,'Ingredients'!$A$5:$A$154,0)),ISNUMBER(MATCH(A197,$H$5:$H$15,0))),IF(NOT(ISNUMBER(D197)),"price missing",IF(NOT(ISNUMBER(B197)),"quantity missing",IF(ISNUMBER(MATCH(A197,'Ingredients'!$A$5:$A$154,0)),"",IF(INDEX($K$5:$K$15,MATCH(A197,$H$5:$H$15,0))&gt;0,"base recipe incomplete","")))),IF(ISNUMBER(MATCH(A197,$H$5:$H$19,0)),"sits further down, move it up","not found"))))</f>
        <v/>
      </c>
      <c r="L197">
        <f>IF(F197="",0,1)</f>
        <v>0</v>
      </c>
    </row>
    <row r="198" spans="1:12" x14ac:dyDescent="0.25">
      <c r="A198" s="5"/>
      <c r="B198" s="12"/>
      <c r="C198" t="str">
        <f>IF(A198="","",IF(ISNUMBER(MATCH(A198,'Ingredients'!$A$5:$A$154,0)),INDEX('Ingredients'!$B$5:$B$154,MATCH(A198,'Ingredients'!$A$5:$A$154,0)),IF(ISNUMBER(MATCH(A198,$H$5:$H$15,0)),INDEX($I$5:$I$15,MATCH(A198,$H$5:$H$15,0)),"")))</f>
        <v/>
      </c>
      <c r="D198" s="13" t="str">
        <f>IF(A198="","",IF(ISNUMBER(MATCH(A198,'Ingredients'!$A$5:$A$154,0)),INDEX('Ingredients'!$G$5:$G$154,MATCH(A198,'Ingredients'!$A$5:$A$154,0)),IF(ISNUMBER(MATCH(A198,$H$5:$H$15,0)),INDEX($J$5:$J$15,MATCH(A198,$H$5:$H$15,0)),"")))</f>
        <v/>
      </c>
      <c r="E198" s="15" t="str">
        <f>IF(OR(A198="",NOT(ISNUMBER(B198)),NOT(ISNUMBER(D198))),"",ROUND(B198*D198,2))</f>
        <v/>
      </c>
      <c r="F198" s="10" t="str">
        <f>IF(A198="","",IF(A198=$A$192,"cannot contain itself",IF(OR(ISNUMBER(MATCH(A198,'Ingredients'!$A$5:$A$154,0)),ISNUMBER(MATCH(A198,$H$5:$H$15,0))),IF(NOT(ISNUMBER(D198)),"price missing",IF(NOT(ISNUMBER(B198)),"quantity missing",IF(ISNUMBER(MATCH(A198,'Ingredients'!$A$5:$A$154,0)),"",IF(INDEX($K$5:$K$15,MATCH(A198,$H$5:$H$15,0))&gt;0,"base recipe incomplete","")))),IF(ISNUMBER(MATCH(A198,$H$5:$H$19,0)),"sits further down, move it up","not found"))))</f>
        <v/>
      </c>
      <c r="L198">
        <f>IF(F198="",0,1)</f>
        <v>0</v>
      </c>
    </row>
    <row r="199" spans="1:12" x14ac:dyDescent="0.25">
      <c r="A199" s="5"/>
      <c r="B199" s="12"/>
      <c r="C199" t="str">
        <f>IF(A199="","",IF(ISNUMBER(MATCH(A199,'Ingredients'!$A$5:$A$154,0)),INDEX('Ingredients'!$B$5:$B$154,MATCH(A199,'Ingredients'!$A$5:$A$154,0)),IF(ISNUMBER(MATCH(A199,$H$5:$H$15,0)),INDEX($I$5:$I$15,MATCH(A199,$H$5:$H$15,0)),"")))</f>
        <v/>
      </c>
      <c r="D199" s="13" t="str">
        <f>IF(A199="","",IF(ISNUMBER(MATCH(A199,'Ingredients'!$A$5:$A$154,0)),INDEX('Ingredients'!$G$5:$G$154,MATCH(A199,'Ingredients'!$A$5:$A$154,0)),IF(ISNUMBER(MATCH(A199,$H$5:$H$15,0)),INDEX($J$5:$J$15,MATCH(A199,$H$5:$H$15,0)),"")))</f>
        <v/>
      </c>
      <c r="E199" s="15" t="str">
        <f>IF(OR(A199="",NOT(ISNUMBER(B199)),NOT(ISNUMBER(D199))),"",ROUND(B199*D199,2))</f>
        <v/>
      </c>
      <c r="F199" s="10" t="str">
        <f>IF(A199="","",IF(A199=$A$192,"cannot contain itself",IF(OR(ISNUMBER(MATCH(A199,'Ingredients'!$A$5:$A$154,0)),ISNUMBER(MATCH(A199,$H$5:$H$15,0))),IF(NOT(ISNUMBER(D199)),"price missing",IF(NOT(ISNUMBER(B199)),"quantity missing",IF(ISNUMBER(MATCH(A199,'Ingredients'!$A$5:$A$154,0)),"",IF(INDEX($K$5:$K$15,MATCH(A199,$H$5:$H$15,0))&gt;0,"base recipe incomplete","")))),IF(ISNUMBER(MATCH(A199,$H$5:$H$19,0)),"sits further down, move it up","not found"))))</f>
        <v/>
      </c>
      <c r="L199">
        <f>IF(F199="",0,1)</f>
        <v>0</v>
      </c>
    </row>
    <row r="200" spans="1:12" x14ac:dyDescent="0.25">
      <c r="A200" s="5"/>
      <c r="B200" s="12"/>
      <c r="C200" t="str">
        <f>IF(A200="","",IF(ISNUMBER(MATCH(A200,'Ingredients'!$A$5:$A$154,0)),INDEX('Ingredients'!$B$5:$B$154,MATCH(A200,'Ingredients'!$A$5:$A$154,0)),IF(ISNUMBER(MATCH(A200,$H$5:$H$15,0)),INDEX($I$5:$I$15,MATCH(A200,$H$5:$H$15,0)),"")))</f>
        <v/>
      </c>
      <c r="D200" s="13" t="str">
        <f>IF(A200="","",IF(ISNUMBER(MATCH(A200,'Ingredients'!$A$5:$A$154,0)),INDEX('Ingredients'!$G$5:$G$154,MATCH(A200,'Ingredients'!$A$5:$A$154,0)),IF(ISNUMBER(MATCH(A200,$H$5:$H$15,0)),INDEX($J$5:$J$15,MATCH(A200,$H$5:$H$15,0)),"")))</f>
        <v/>
      </c>
      <c r="E200" s="15" t="str">
        <f>IF(OR(A200="",NOT(ISNUMBER(B200)),NOT(ISNUMBER(D200))),"",ROUND(B200*D200,2))</f>
        <v/>
      </c>
      <c r="F200" s="10" t="str">
        <f>IF(A200="","",IF(A200=$A$192,"cannot contain itself",IF(OR(ISNUMBER(MATCH(A200,'Ingredients'!$A$5:$A$154,0)),ISNUMBER(MATCH(A200,$H$5:$H$15,0))),IF(NOT(ISNUMBER(D200)),"price missing",IF(NOT(ISNUMBER(B200)),"quantity missing",IF(ISNUMBER(MATCH(A200,'Ingredients'!$A$5:$A$154,0)),"",IF(INDEX($K$5:$K$15,MATCH(A200,$H$5:$H$15,0))&gt;0,"base recipe incomplete","")))),IF(ISNUMBER(MATCH(A200,$H$5:$H$19,0)),"sits further down, move it up","not found"))))</f>
        <v/>
      </c>
      <c r="L200">
        <f>IF(F200="",0,1)</f>
        <v>0</v>
      </c>
    </row>
    <row r="201" spans="1:12" x14ac:dyDescent="0.25">
      <c r="A201" s="5"/>
      <c r="B201" s="12"/>
      <c r="C201" t="str">
        <f>IF(A201="","",IF(ISNUMBER(MATCH(A201,'Ingredients'!$A$5:$A$154,0)),INDEX('Ingredients'!$B$5:$B$154,MATCH(A201,'Ingredients'!$A$5:$A$154,0)),IF(ISNUMBER(MATCH(A201,$H$5:$H$15,0)),INDEX($I$5:$I$15,MATCH(A201,$H$5:$H$15,0)),"")))</f>
        <v/>
      </c>
      <c r="D201" s="13" t="str">
        <f>IF(A201="","",IF(ISNUMBER(MATCH(A201,'Ingredients'!$A$5:$A$154,0)),INDEX('Ingredients'!$G$5:$G$154,MATCH(A201,'Ingredients'!$A$5:$A$154,0)),IF(ISNUMBER(MATCH(A201,$H$5:$H$15,0)),INDEX($J$5:$J$15,MATCH(A201,$H$5:$H$15,0)),"")))</f>
        <v/>
      </c>
      <c r="E201" s="15" t="str">
        <f>IF(OR(A201="",NOT(ISNUMBER(B201)),NOT(ISNUMBER(D201))),"",ROUND(B201*D201,2))</f>
        <v/>
      </c>
      <c r="F201" s="10" t="str">
        <f>IF(A201="","",IF(A201=$A$192,"cannot contain itself",IF(OR(ISNUMBER(MATCH(A201,'Ingredients'!$A$5:$A$154,0)),ISNUMBER(MATCH(A201,$H$5:$H$15,0))),IF(NOT(ISNUMBER(D201)),"price missing",IF(NOT(ISNUMBER(B201)),"quantity missing",IF(ISNUMBER(MATCH(A201,'Ingredients'!$A$5:$A$154,0)),"",IF(INDEX($K$5:$K$15,MATCH(A201,$H$5:$H$15,0))&gt;0,"base recipe incomplete","")))),IF(ISNUMBER(MATCH(A201,$H$5:$H$19,0)),"sits further down, move it up","not found"))))</f>
        <v/>
      </c>
      <c r="L201">
        <f>IF(F201="",0,1)</f>
        <v>0</v>
      </c>
    </row>
    <row r="202" spans="1:12" x14ac:dyDescent="0.25">
      <c r="A202" s="5"/>
      <c r="B202" s="12"/>
      <c r="C202" t="str">
        <f>IF(A202="","",IF(ISNUMBER(MATCH(A202,'Ingredients'!$A$5:$A$154,0)),INDEX('Ingredients'!$B$5:$B$154,MATCH(A202,'Ingredients'!$A$5:$A$154,0)),IF(ISNUMBER(MATCH(A202,$H$5:$H$15,0)),INDEX($I$5:$I$15,MATCH(A202,$H$5:$H$15,0)),"")))</f>
        <v/>
      </c>
      <c r="D202" s="13" t="str">
        <f>IF(A202="","",IF(ISNUMBER(MATCH(A202,'Ingredients'!$A$5:$A$154,0)),INDEX('Ingredients'!$G$5:$G$154,MATCH(A202,'Ingredients'!$A$5:$A$154,0)),IF(ISNUMBER(MATCH(A202,$H$5:$H$15,0)),INDEX($J$5:$J$15,MATCH(A202,$H$5:$H$15,0)),"")))</f>
        <v/>
      </c>
      <c r="E202" s="15" t="str">
        <f>IF(OR(A202="",NOT(ISNUMBER(B202)),NOT(ISNUMBER(D202))),"",ROUND(B202*D202,2))</f>
        <v/>
      </c>
      <c r="F202" s="10" t="str">
        <f>IF(A202="","",IF(A202=$A$192,"cannot contain itself",IF(OR(ISNUMBER(MATCH(A202,'Ingredients'!$A$5:$A$154,0)),ISNUMBER(MATCH(A202,$H$5:$H$15,0))),IF(NOT(ISNUMBER(D202)),"price missing",IF(NOT(ISNUMBER(B202)),"quantity missing",IF(ISNUMBER(MATCH(A202,'Ingredients'!$A$5:$A$154,0)),"",IF(INDEX($K$5:$K$15,MATCH(A202,$H$5:$H$15,0))&gt;0,"base recipe incomplete","")))),IF(ISNUMBER(MATCH(A202,$H$5:$H$19,0)),"sits further down, move it up","not found"))))</f>
        <v/>
      </c>
      <c r="L202">
        <f>IF(F202="",0,1)</f>
        <v>0</v>
      </c>
    </row>
    <row r="203" spans="1:12" x14ac:dyDescent="0.25">
      <c r="A203" s="5"/>
      <c r="B203" s="12"/>
      <c r="C203" t="str">
        <f>IF(A203="","",IF(ISNUMBER(MATCH(A203,'Ingredients'!$A$5:$A$154,0)),INDEX('Ingredients'!$B$5:$B$154,MATCH(A203,'Ingredients'!$A$5:$A$154,0)),IF(ISNUMBER(MATCH(A203,$H$5:$H$15,0)),INDEX($I$5:$I$15,MATCH(A203,$H$5:$H$15,0)),"")))</f>
        <v/>
      </c>
      <c r="D203" s="13" t="str">
        <f>IF(A203="","",IF(ISNUMBER(MATCH(A203,'Ingredients'!$A$5:$A$154,0)),INDEX('Ingredients'!$G$5:$G$154,MATCH(A203,'Ingredients'!$A$5:$A$154,0)),IF(ISNUMBER(MATCH(A203,$H$5:$H$15,0)),INDEX($J$5:$J$15,MATCH(A203,$H$5:$H$15,0)),"")))</f>
        <v/>
      </c>
      <c r="E203" s="15" t="str">
        <f>IF(OR(A203="",NOT(ISNUMBER(B203)),NOT(ISNUMBER(D203))),"",ROUND(B203*D203,2))</f>
        <v/>
      </c>
      <c r="F203" s="10" t="str">
        <f>IF(A203="","",IF(A203=$A$192,"cannot contain itself",IF(OR(ISNUMBER(MATCH(A203,'Ingredients'!$A$5:$A$154,0)),ISNUMBER(MATCH(A203,$H$5:$H$15,0))),IF(NOT(ISNUMBER(D203)),"price missing",IF(NOT(ISNUMBER(B203)),"quantity missing",IF(ISNUMBER(MATCH(A203,'Ingredients'!$A$5:$A$154,0)),"",IF(INDEX($K$5:$K$15,MATCH(A203,$H$5:$H$15,0))&gt;0,"base recipe incomplete","")))),IF(ISNUMBER(MATCH(A203,$H$5:$H$19,0)),"sits further down, move it up","not found"))))</f>
        <v/>
      </c>
      <c r="L203">
        <f>IF(F203="",0,1)</f>
        <v>0</v>
      </c>
    </row>
    <row r="204" spans="1:12" x14ac:dyDescent="0.25">
      <c r="A204" s="5"/>
      <c r="B204" s="12"/>
      <c r="C204" t="str">
        <f>IF(A204="","",IF(ISNUMBER(MATCH(A204,'Ingredients'!$A$5:$A$154,0)),INDEX('Ingredients'!$B$5:$B$154,MATCH(A204,'Ingredients'!$A$5:$A$154,0)),IF(ISNUMBER(MATCH(A204,$H$5:$H$15,0)),INDEX($I$5:$I$15,MATCH(A204,$H$5:$H$15,0)),"")))</f>
        <v/>
      </c>
      <c r="D204" s="13" t="str">
        <f>IF(A204="","",IF(ISNUMBER(MATCH(A204,'Ingredients'!$A$5:$A$154,0)),INDEX('Ingredients'!$G$5:$G$154,MATCH(A204,'Ingredients'!$A$5:$A$154,0)),IF(ISNUMBER(MATCH(A204,$H$5:$H$15,0)),INDEX($J$5:$J$15,MATCH(A204,$H$5:$H$15,0)),"")))</f>
        <v/>
      </c>
      <c r="E204" s="15" t="str">
        <f>IF(OR(A204="",NOT(ISNUMBER(B204)),NOT(ISNUMBER(D204))),"",ROUND(B204*D204,2))</f>
        <v/>
      </c>
      <c r="F204" s="10" t="str">
        <f>IF(A204="","",IF(A204=$A$192,"cannot contain itself",IF(OR(ISNUMBER(MATCH(A204,'Ingredients'!$A$5:$A$154,0)),ISNUMBER(MATCH(A204,$H$5:$H$15,0))),IF(NOT(ISNUMBER(D204)),"price missing",IF(NOT(ISNUMBER(B204)),"quantity missing",IF(ISNUMBER(MATCH(A204,'Ingredients'!$A$5:$A$154,0)),"",IF(INDEX($K$5:$K$15,MATCH(A204,$H$5:$H$15,0))&gt;0,"base recipe incomplete","")))),IF(ISNUMBER(MATCH(A204,$H$5:$H$19,0)),"sits further down, move it up","not found"))))</f>
        <v/>
      </c>
      <c r="L204">
        <f>IF(F204="",0,1)</f>
        <v>0</v>
      </c>
    </row>
    <row r="205" spans="1:12" x14ac:dyDescent="0.25">
      <c r="A205" s="5"/>
      <c r="B205" s="12"/>
      <c r="C205" t="str">
        <f>IF(A205="","",IF(ISNUMBER(MATCH(A205,'Ingredients'!$A$5:$A$154,0)),INDEX('Ingredients'!$B$5:$B$154,MATCH(A205,'Ingredients'!$A$5:$A$154,0)),IF(ISNUMBER(MATCH(A205,$H$5:$H$15,0)),INDEX($I$5:$I$15,MATCH(A205,$H$5:$H$15,0)),"")))</f>
        <v/>
      </c>
      <c r="D205" s="13" t="str">
        <f>IF(A205="","",IF(ISNUMBER(MATCH(A205,'Ingredients'!$A$5:$A$154,0)),INDEX('Ingredients'!$G$5:$G$154,MATCH(A205,'Ingredients'!$A$5:$A$154,0)),IF(ISNUMBER(MATCH(A205,$H$5:$H$15,0)),INDEX($J$5:$J$15,MATCH(A205,$H$5:$H$15,0)),"")))</f>
        <v/>
      </c>
      <c r="E205" s="15" t="str">
        <f>IF(OR(A205="",NOT(ISNUMBER(B205)),NOT(ISNUMBER(D205))),"",ROUND(B205*D205,2))</f>
        <v/>
      </c>
      <c r="F205" s="10" t="str">
        <f>IF(A205="","",IF(A205=$A$192,"cannot contain itself",IF(OR(ISNUMBER(MATCH(A205,'Ingredients'!$A$5:$A$154,0)),ISNUMBER(MATCH(A205,$H$5:$H$15,0))),IF(NOT(ISNUMBER(D205)),"price missing",IF(NOT(ISNUMBER(B205)),"quantity missing",IF(ISNUMBER(MATCH(A205,'Ingredients'!$A$5:$A$154,0)),"",IF(INDEX($K$5:$K$15,MATCH(A205,$H$5:$H$15,0))&gt;0,"base recipe incomplete","")))),IF(ISNUMBER(MATCH(A205,$H$5:$H$19,0)),"sits further down, move it up","not found"))))</f>
        <v/>
      </c>
      <c r="L205">
        <f>IF(F205="",0,1)</f>
        <v>0</v>
      </c>
    </row>
    <row r="206" spans="1:5" x14ac:dyDescent="0.25">
      <c r="A206" s="16" t="s">
        <v>47</v>
      </c>
      <c r="E206" s="9" t="str">
        <f>IF(A192="","",ROUND(SUM(E194:E205),2))</f>
        <v/>
      </c>
    </row>
    <row r="207" spans="1:5" x14ac:dyDescent="0.25">
      <c r="A207" s="16" t="s">
        <v>39</v>
      </c>
      <c r="E207" s="17" t="str">
        <f>IF(OR(A192="",NOT(ISNUMBER(C192))),"",IF(C192&lt;=0,"",E206/C192))</f>
        <v/>
      </c>
    </row>
    <row r="209" spans="1:5" x14ac:dyDescent="0.25">
      <c r="A209" s="11"/>
      <c r="B209" s="2" t="s">
        <v>42</v>
      </c>
      <c r="C209" s="12"/>
      <c r="D209" s="5"/>
      <c r="E209" s="10" t="str">
        <f>IF(A209="","",IF(COUNTIF($H$5:$H$19,A209)&gt;1,"name used twice, only the first counts",IF(ISNUMBER(MATCH(A209,'Ingredients'!$A$5:$A$154,0)),"name is also an ingredient",IF(NOT(ISNUMBER(C209)),"batch yield missing",IF(C209&lt;=0,"batch yield missing",IF(SUM(L211:L222)&gt;0,"check the rows with a note",""))))))</f>
        <v/>
      </c>
    </row>
    <row r="210" spans="1:6" x14ac:dyDescent="0.25">
      <c r="A210" s="4" t="s">
        <v>43</v>
      </c>
      <c r="B210" s="4" t="s">
        <v>44</v>
      </c>
      <c r="C210" s="4" t="s">
        <v>18</v>
      </c>
      <c r="D210" s="4" t="s">
        <v>45</v>
      </c>
      <c r="E210" s="4" t="s">
        <v>46</v>
      </c>
      <c r="F210" s="4" t="s">
        <v>24</v>
      </c>
    </row>
    <row r="211" spans="1:12" x14ac:dyDescent="0.25">
      <c r="A211" s="5"/>
      <c r="B211" s="12"/>
      <c r="C211" t="str">
        <f>IF(A211="","",IF(ISNUMBER(MATCH(A211,'Ingredients'!$A$5:$A$154,0)),INDEX('Ingredients'!$B$5:$B$154,MATCH(A211,'Ingredients'!$A$5:$A$154,0)),IF(ISNUMBER(MATCH(A211,$H$5:$H$16,0)),INDEX($I$5:$I$16,MATCH(A211,$H$5:$H$16,0)),"")))</f>
        <v/>
      </c>
      <c r="D211" s="13" t="str">
        <f>IF(A211="","",IF(ISNUMBER(MATCH(A211,'Ingredients'!$A$5:$A$154,0)),INDEX('Ingredients'!$G$5:$G$154,MATCH(A211,'Ingredients'!$A$5:$A$154,0)),IF(ISNUMBER(MATCH(A211,$H$5:$H$16,0)),INDEX($J$5:$J$16,MATCH(A211,$H$5:$H$16,0)),"")))</f>
        <v/>
      </c>
      <c r="E211" s="15" t="str">
        <f>IF(OR(A211="",NOT(ISNUMBER(B211)),NOT(ISNUMBER(D211))),"",ROUND(B211*D211,2))</f>
        <v/>
      </c>
      <c r="F211" s="10" t="str">
        <f>IF(A211="","",IF(A211=$A$209,"cannot contain itself",IF(OR(ISNUMBER(MATCH(A211,'Ingredients'!$A$5:$A$154,0)),ISNUMBER(MATCH(A211,$H$5:$H$16,0))),IF(NOT(ISNUMBER(D211)),"price missing",IF(NOT(ISNUMBER(B211)),"quantity missing",IF(ISNUMBER(MATCH(A211,'Ingredients'!$A$5:$A$154,0)),"",IF(INDEX($K$5:$K$16,MATCH(A211,$H$5:$H$16,0))&gt;0,"base recipe incomplete","")))),IF(ISNUMBER(MATCH(A211,$H$5:$H$19,0)),"sits further down, move it up","not found"))))</f>
        <v/>
      </c>
      <c r="L211">
        <f>IF(F211="",0,1)</f>
        <v>0</v>
      </c>
    </row>
    <row r="212" spans="1:12" x14ac:dyDescent="0.25">
      <c r="A212" s="5"/>
      <c r="B212" s="12"/>
      <c r="C212" t="str">
        <f>IF(A212="","",IF(ISNUMBER(MATCH(A212,'Ingredients'!$A$5:$A$154,0)),INDEX('Ingredients'!$B$5:$B$154,MATCH(A212,'Ingredients'!$A$5:$A$154,0)),IF(ISNUMBER(MATCH(A212,$H$5:$H$16,0)),INDEX($I$5:$I$16,MATCH(A212,$H$5:$H$16,0)),"")))</f>
        <v/>
      </c>
      <c r="D212" s="13" t="str">
        <f>IF(A212="","",IF(ISNUMBER(MATCH(A212,'Ingredients'!$A$5:$A$154,0)),INDEX('Ingredients'!$G$5:$G$154,MATCH(A212,'Ingredients'!$A$5:$A$154,0)),IF(ISNUMBER(MATCH(A212,$H$5:$H$16,0)),INDEX($J$5:$J$16,MATCH(A212,$H$5:$H$16,0)),"")))</f>
        <v/>
      </c>
      <c r="E212" s="15" t="str">
        <f>IF(OR(A212="",NOT(ISNUMBER(B212)),NOT(ISNUMBER(D212))),"",ROUND(B212*D212,2))</f>
        <v/>
      </c>
      <c r="F212" s="10" t="str">
        <f>IF(A212="","",IF(A212=$A$209,"cannot contain itself",IF(OR(ISNUMBER(MATCH(A212,'Ingredients'!$A$5:$A$154,0)),ISNUMBER(MATCH(A212,$H$5:$H$16,0))),IF(NOT(ISNUMBER(D212)),"price missing",IF(NOT(ISNUMBER(B212)),"quantity missing",IF(ISNUMBER(MATCH(A212,'Ingredients'!$A$5:$A$154,0)),"",IF(INDEX($K$5:$K$16,MATCH(A212,$H$5:$H$16,0))&gt;0,"base recipe incomplete","")))),IF(ISNUMBER(MATCH(A212,$H$5:$H$19,0)),"sits further down, move it up","not found"))))</f>
        <v/>
      </c>
      <c r="L212">
        <f>IF(F212="",0,1)</f>
        <v>0</v>
      </c>
    </row>
    <row r="213" spans="1:12" x14ac:dyDescent="0.25">
      <c r="A213" s="5"/>
      <c r="B213" s="12"/>
      <c r="C213" t="str">
        <f>IF(A213="","",IF(ISNUMBER(MATCH(A213,'Ingredients'!$A$5:$A$154,0)),INDEX('Ingredients'!$B$5:$B$154,MATCH(A213,'Ingredients'!$A$5:$A$154,0)),IF(ISNUMBER(MATCH(A213,$H$5:$H$16,0)),INDEX($I$5:$I$16,MATCH(A213,$H$5:$H$16,0)),"")))</f>
        <v/>
      </c>
      <c r="D213" s="13" t="str">
        <f>IF(A213="","",IF(ISNUMBER(MATCH(A213,'Ingredients'!$A$5:$A$154,0)),INDEX('Ingredients'!$G$5:$G$154,MATCH(A213,'Ingredients'!$A$5:$A$154,0)),IF(ISNUMBER(MATCH(A213,$H$5:$H$16,0)),INDEX($J$5:$J$16,MATCH(A213,$H$5:$H$16,0)),"")))</f>
        <v/>
      </c>
      <c r="E213" s="15" t="str">
        <f>IF(OR(A213="",NOT(ISNUMBER(B213)),NOT(ISNUMBER(D213))),"",ROUND(B213*D213,2))</f>
        <v/>
      </c>
      <c r="F213" s="10" t="str">
        <f>IF(A213="","",IF(A213=$A$209,"cannot contain itself",IF(OR(ISNUMBER(MATCH(A213,'Ingredients'!$A$5:$A$154,0)),ISNUMBER(MATCH(A213,$H$5:$H$16,0))),IF(NOT(ISNUMBER(D213)),"price missing",IF(NOT(ISNUMBER(B213)),"quantity missing",IF(ISNUMBER(MATCH(A213,'Ingredients'!$A$5:$A$154,0)),"",IF(INDEX($K$5:$K$16,MATCH(A213,$H$5:$H$16,0))&gt;0,"base recipe incomplete","")))),IF(ISNUMBER(MATCH(A213,$H$5:$H$19,0)),"sits further down, move it up","not found"))))</f>
        <v/>
      </c>
      <c r="L213">
        <f>IF(F213="",0,1)</f>
        <v>0</v>
      </c>
    </row>
    <row r="214" spans="1:12" x14ac:dyDescent="0.25">
      <c r="A214" s="5"/>
      <c r="B214" s="12"/>
      <c r="C214" t="str">
        <f>IF(A214="","",IF(ISNUMBER(MATCH(A214,'Ingredients'!$A$5:$A$154,0)),INDEX('Ingredients'!$B$5:$B$154,MATCH(A214,'Ingredients'!$A$5:$A$154,0)),IF(ISNUMBER(MATCH(A214,$H$5:$H$16,0)),INDEX($I$5:$I$16,MATCH(A214,$H$5:$H$16,0)),"")))</f>
        <v/>
      </c>
      <c r="D214" s="13" t="str">
        <f>IF(A214="","",IF(ISNUMBER(MATCH(A214,'Ingredients'!$A$5:$A$154,0)),INDEX('Ingredients'!$G$5:$G$154,MATCH(A214,'Ingredients'!$A$5:$A$154,0)),IF(ISNUMBER(MATCH(A214,$H$5:$H$16,0)),INDEX($J$5:$J$16,MATCH(A214,$H$5:$H$16,0)),"")))</f>
        <v/>
      </c>
      <c r="E214" s="15" t="str">
        <f>IF(OR(A214="",NOT(ISNUMBER(B214)),NOT(ISNUMBER(D214))),"",ROUND(B214*D214,2))</f>
        <v/>
      </c>
      <c r="F214" s="10" t="str">
        <f>IF(A214="","",IF(A214=$A$209,"cannot contain itself",IF(OR(ISNUMBER(MATCH(A214,'Ingredients'!$A$5:$A$154,0)),ISNUMBER(MATCH(A214,$H$5:$H$16,0))),IF(NOT(ISNUMBER(D214)),"price missing",IF(NOT(ISNUMBER(B214)),"quantity missing",IF(ISNUMBER(MATCH(A214,'Ingredients'!$A$5:$A$154,0)),"",IF(INDEX($K$5:$K$16,MATCH(A214,$H$5:$H$16,0))&gt;0,"base recipe incomplete","")))),IF(ISNUMBER(MATCH(A214,$H$5:$H$19,0)),"sits further down, move it up","not found"))))</f>
        <v/>
      </c>
      <c r="L214">
        <f>IF(F214="",0,1)</f>
        <v>0</v>
      </c>
    </row>
    <row r="215" spans="1:12" x14ac:dyDescent="0.25">
      <c r="A215" s="5"/>
      <c r="B215" s="12"/>
      <c r="C215" t="str">
        <f>IF(A215="","",IF(ISNUMBER(MATCH(A215,'Ingredients'!$A$5:$A$154,0)),INDEX('Ingredients'!$B$5:$B$154,MATCH(A215,'Ingredients'!$A$5:$A$154,0)),IF(ISNUMBER(MATCH(A215,$H$5:$H$16,0)),INDEX($I$5:$I$16,MATCH(A215,$H$5:$H$16,0)),"")))</f>
        <v/>
      </c>
      <c r="D215" s="13" t="str">
        <f>IF(A215="","",IF(ISNUMBER(MATCH(A215,'Ingredients'!$A$5:$A$154,0)),INDEX('Ingredients'!$G$5:$G$154,MATCH(A215,'Ingredients'!$A$5:$A$154,0)),IF(ISNUMBER(MATCH(A215,$H$5:$H$16,0)),INDEX($J$5:$J$16,MATCH(A215,$H$5:$H$16,0)),"")))</f>
        <v/>
      </c>
      <c r="E215" s="15" t="str">
        <f>IF(OR(A215="",NOT(ISNUMBER(B215)),NOT(ISNUMBER(D215))),"",ROUND(B215*D215,2))</f>
        <v/>
      </c>
      <c r="F215" s="10" t="str">
        <f>IF(A215="","",IF(A215=$A$209,"cannot contain itself",IF(OR(ISNUMBER(MATCH(A215,'Ingredients'!$A$5:$A$154,0)),ISNUMBER(MATCH(A215,$H$5:$H$16,0))),IF(NOT(ISNUMBER(D215)),"price missing",IF(NOT(ISNUMBER(B215)),"quantity missing",IF(ISNUMBER(MATCH(A215,'Ingredients'!$A$5:$A$154,0)),"",IF(INDEX($K$5:$K$16,MATCH(A215,$H$5:$H$16,0))&gt;0,"base recipe incomplete","")))),IF(ISNUMBER(MATCH(A215,$H$5:$H$19,0)),"sits further down, move it up","not found"))))</f>
        <v/>
      </c>
      <c r="L215">
        <f>IF(F215="",0,1)</f>
        <v>0</v>
      </c>
    </row>
    <row r="216" spans="1:12" x14ac:dyDescent="0.25">
      <c r="A216" s="5"/>
      <c r="B216" s="12"/>
      <c r="C216" t="str">
        <f>IF(A216="","",IF(ISNUMBER(MATCH(A216,'Ingredients'!$A$5:$A$154,0)),INDEX('Ingredients'!$B$5:$B$154,MATCH(A216,'Ingredients'!$A$5:$A$154,0)),IF(ISNUMBER(MATCH(A216,$H$5:$H$16,0)),INDEX($I$5:$I$16,MATCH(A216,$H$5:$H$16,0)),"")))</f>
        <v/>
      </c>
      <c r="D216" s="13" t="str">
        <f>IF(A216="","",IF(ISNUMBER(MATCH(A216,'Ingredients'!$A$5:$A$154,0)),INDEX('Ingredients'!$G$5:$G$154,MATCH(A216,'Ingredients'!$A$5:$A$154,0)),IF(ISNUMBER(MATCH(A216,$H$5:$H$16,0)),INDEX($J$5:$J$16,MATCH(A216,$H$5:$H$16,0)),"")))</f>
        <v/>
      </c>
      <c r="E216" s="15" t="str">
        <f>IF(OR(A216="",NOT(ISNUMBER(B216)),NOT(ISNUMBER(D216))),"",ROUND(B216*D216,2))</f>
        <v/>
      </c>
      <c r="F216" s="10" t="str">
        <f>IF(A216="","",IF(A216=$A$209,"cannot contain itself",IF(OR(ISNUMBER(MATCH(A216,'Ingredients'!$A$5:$A$154,0)),ISNUMBER(MATCH(A216,$H$5:$H$16,0))),IF(NOT(ISNUMBER(D216)),"price missing",IF(NOT(ISNUMBER(B216)),"quantity missing",IF(ISNUMBER(MATCH(A216,'Ingredients'!$A$5:$A$154,0)),"",IF(INDEX($K$5:$K$16,MATCH(A216,$H$5:$H$16,0))&gt;0,"base recipe incomplete","")))),IF(ISNUMBER(MATCH(A216,$H$5:$H$19,0)),"sits further down, move it up","not found"))))</f>
        <v/>
      </c>
      <c r="L216">
        <f>IF(F216="",0,1)</f>
        <v>0</v>
      </c>
    </row>
    <row r="217" spans="1:12" x14ac:dyDescent="0.25">
      <c r="A217" s="5"/>
      <c r="B217" s="12"/>
      <c r="C217" t="str">
        <f>IF(A217="","",IF(ISNUMBER(MATCH(A217,'Ingredients'!$A$5:$A$154,0)),INDEX('Ingredients'!$B$5:$B$154,MATCH(A217,'Ingredients'!$A$5:$A$154,0)),IF(ISNUMBER(MATCH(A217,$H$5:$H$16,0)),INDEX($I$5:$I$16,MATCH(A217,$H$5:$H$16,0)),"")))</f>
        <v/>
      </c>
      <c r="D217" s="13" t="str">
        <f>IF(A217="","",IF(ISNUMBER(MATCH(A217,'Ingredients'!$A$5:$A$154,0)),INDEX('Ingredients'!$G$5:$G$154,MATCH(A217,'Ingredients'!$A$5:$A$154,0)),IF(ISNUMBER(MATCH(A217,$H$5:$H$16,0)),INDEX($J$5:$J$16,MATCH(A217,$H$5:$H$16,0)),"")))</f>
        <v/>
      </c>
      <c r="E217" s="15" t="str">
        <f>IF(OR(A217="",NOT(ISNUMBER(B217)),NOT(ISNUMBER(D217))),"",ROUND(B217*D217,2))</f>
        <v/>
      </c>
      <c r="F217" s="10" t="str">
        <f>IF(A217="","",IF(A217=$A$209,"cannot contain itself",IF(OR(ISNUMBER(MATCH(A217,'Ingredients'!$A$5:$A$154,0)),ISNUMBER(MATCH(A217,$H$5:$H$16,0))),IF(NOT(ISNUMBER(D217)),"price missing",IF(NOT(ISNUMBER(B217)),"quantity missing",IF(ISNUMBER(MATCH(A217,'Ingredients'!$A$5:$A$154,0)),"",IF(INDEX($K$5:$K$16,MATCH(A217,$H$5:$H$16,0))&gt;0,"base recipe incomplete","")))),IF(ISNUMBER(MATCH(A217,$H$5:$H$19,0)),"sits further down, move it up","not found"))))</f>
        <v/>
      </c>
      <c r="L217">
        <f>IF(F217="",0,1)</f>
        <v>0</v>
      </c>
    </row>
    <row r="218" spans="1:12" x14ac:dyDescent="0.25">
      <c r="A218" s="5"/>
      <c r="B218" s="12"/>
      <c r="C218" t="str">
        <f>IF(A218="","",IF(ISNUMBER(MATCH(A218,'Ingredients'!$A$5:$A$154,0)),INDEX('Ingredients'!$B$5:$B$154,MATCH(A218,'Ingredients'!$A$5:$A$154,0)),IF(ISNUMBER(MATCH(A218,$H$5:$H$16,0)),INDEX($I$5:$I$16,MATCH(A218,$H$5:$H$16,0)),"")))</f>
        <v/>
      </c>
      <c r="D218" s="13" t="str">
        <f>IF(A218="","",IF(ISNUMBER(MATCH(A218,'Ingredients'!$A$5:$A$154,0)),INDEX('Ingredients'!$G$5:$G$154,MATCH(A218,'Ingredients'!$A$5:$A$154,0)),IF(ISNUMBER(MATCH(A218,$H$5:$H$16,0)),INDEX($J$5:$J$16,MATCH(A218,$H$5:$H$16,0)),"")))</f>
        <v/>
      </c>
      <c r="E218" s="15" t="str">
        <f>IF(OR(A218="",NOT(ISNUMBER(B218)),NOT(ISNUMBER(D218))),"",ROUND(B218*D218,2))</f>
        <v/>
      </c>
      <c r="F218" s="10" t="str">
        <f>IF(A218="","",IF(A218=$A$209,"cannot contain itself",IF(OR(ISNUMBER(MATCH(A218,'Ingredients'!$A$5:$A$154,0)),ISNUMBER(MATCH(A218,$H$5:$H$16,0))),IF(NOT(ISNUMBER(D218)),"price missing",IF(NOT(ISNUMBER(B218)),"quantity missing",IF(ISNUMBER(MATCH(A218,'Ingredients'!$A$5:$A$154,0)),"",IF(INDEX($K$5:$K$16,MATCH(A218,$H$5:$H$16,0))&gt;0,"base recipe incomplete","")))),IF(ISNUMBER(MATCH(A218,$H$5:$H$19,0)),"sits further down, move it up","not found"))))</f>
        <v/>
      </c>
      <c r="L218">
        <f>IF(F218="",0,1)</f>
        <v>0</v>
      </c>
    </row>
    <row r="219" spans="1:12" x14ac:dyDescent="0.25">
      <c r="A219" s="5"/>
      <c r="B219" s="12"/>
      <c r="C219" t="str">
        <f>IF(A219="","",IF(ISNUMBER(MATCH(A219,'Ingredients'!$A$5:$A$154,0)),INDEX('Ingredients'!$B$5:$B$154,MATCH(A219,'Ingredients'!$A$5:$A$154,0)),IF(ISNUMBER(MATCH(A219,$H$5:$H$16,0)),INDEX($I$5:$I$16,MATCH(A219,$H$5:$H$16,0)),"")))</f>
        <v/>
      </c>
      <c r="D219" s="13" t="str">
        <f>IF(A219="","",IF(ISNUMBER(MATCH(A219,'Ingredients'!$A$5:$A$154,0)),INDEX('Ingredients'!$G$5:$G$154,MATCH(A219,'Ingredients'!$A$5:$A$154,0)),IF(ISNUMBER(MATCH(A219,$H$5:$H$16,0)),INDEX($J$5:$J$16,MATCH(A219,$H$5:$H$16,0)),"")))</f>
        <v/>
      </c>
      <c r="E219" s="15" t="str">
        <f>IF(OR(A219="",NOT(ISNUMBER(B219)),NOT(ISNUMBER(D219))),"",ROUND(B219*D219,2))</f>
        <v/>
      </c>
      <c r="F219" s="10" t="str">
        <f>IF(A219="","",IF(A219=$A$209,"cannot contain itself",IF(OR(ISNUMBER(MATCH(A219,'Ingredients'!$A$5:$A$154,0)),ISNUMBER(MATCH(A219,$H$5:$H$16,0))),IF(NOT(ISNUMBER(D219)),"price missing",IF(NOT(ISNUMBER(B219)),"quantity missing",IF(ISNUMBER(MATCH(A219,'Ingredients'!$A$5:$A$154,0)),"",IF(INDEX($K$5:$K$16,MATCH(A219,$H$5:$H$16,0))&gt;0,"base recipe incomplete","")))),IF(ISNUMBER(MATCH(A219,$H$5:$H$19,0)),"sits further down, move it up","not found"))))</f>
        <v/>
      </c>
      <c r="L219">
        <f>IF(F219="",0,1)</f>
        <v>0</v>
      </c>
    </row>
    <row r="220" spans="1:12" x14ac:dyDescent="0.25">
      <c r="A220" s="5"/>
      <c r="B220" s="12"/>
      <c r="C220" t="str">
        <f>IF(A220="","",IF(ISNUMBER(MATCH(A220,'Ingredients'!$A$5:$A$154,0)),INDEX('Ingredients'!$B$5:$B$154,MATCH(A220,'Ingredients'!$A$5:$A$154,0)),IF(ISNUMBER(MATCH(A220,$H$5:$H$16,0)),INDEX($I$5:$I$16,MATCH(A220,$H$5:$H$16,0)),"")))</f>
        <v/>
      </c>
      <c r="D220" s="13" t="str">
        <f>IF(A220="","",IF(ISNUMBER(MATCH(A220,'Ingredients'!$A$5:$A$154,0)),INDEX('Ingredients'!$G$5:$G$154,MATCH(A220,'Ingredients'!$A$5:$A$154,0)),IF(ISNUMBER(MATCH(A220,$H$5:$H$16,0)),INDEX($J$5:$J$16,MATCH(A220,$H$5:$H$16,0)),"")))</f>
        <v/>
      </c>
      <c r="E220" s="15" t="str">
        <f>IF(OR(A220="",NOT(ISNUMBER(B220)),NOT(ISNUMBER(D220))),"",ROUND(B220*D220,2))</f>
        <v/>
      </c>
      <c r="F220" s="10" t="str">
        <f>IF(A220="","",IF(A220=$A$209,"cannot contain itself",IF(OR(ISNUMBER(MATCH(A220,'Ingredients'!$A$5:$A$154,0)),ISNUMBER(MATCH(A220,$H$5:$H$16,0))),IF(NOT(ISNUMBER(D220)),"price missing",IF(NOT(ISNUMBER(B220)),"quantity missing",IF(ISNUMBER(MATCH(A220,'Ingredients'!$A$5:$A$154,0)),"",IF(INDEX($K$5:$K$16,MATCH(A220,$H$5:$H$16,0))&gt;0,"base recipe incomplete","")))),IF(ISNUMBER(MATCH(A220,$H$5:$H$19,0)),"sits further down, move it up","not found"))))</f>
        <v/>
      </c>
      <c r="L220">
        <f>IF(F220="",0,1)</f>
        <v>0</v>
      </c>
    </row>
    <row r="221" spans="1:12" x14ac:dyDescent="0.25">
      <c r="A221" s="5"/>
      <c r="B221" s="12"/>
      <c r="C221" t="str">
        <f>IF(A221="","",IF(ISNUMBER(MATCH(A221,'Ingredients'!$A$5:$A$154,0)),INDEX('Ingredients'!$B$5:$B$154,MATCH(A221,'Ingredients'!$A$5:$A$154,0)),IF(ISNUMBER(MATCH(A221,$H$5:$H$16,0)),INDEX($I$5:$I$16,MATCH(A221,$H$5:$H$16,0)),"")))</f>
        <v/>
      </c>
      <c r="D221" s="13" t="str">
        <f>IF(A221="","",IF(ISNUMBER(MATCH(A221,'Ingredients'!$A$5:$A$154,0)),INDEX('Ingredients'!$G$5:$G$154,MATCH(A221,'Ingredients'!$A$5:$A$154,0)),IF(ISNUMBER(MATCH(A221,$H$5:$H$16,0)),INDEX($J$5:$J$16,MATCH(A221,$H$5:$H$16,0)),"")))</f>
        <v/>
      </c>
      <c r="E221" s="15" t="str">
        <f>IF(OR(A221="",NOT(ISNUMBER(B221)),NOT(ISNUMBER(D221))),"",ROUND(B221*D221,2))</f>
        <v/>
      </c>
      <c r="F221" s="10" t="str">
        <f>IF(A221="","",IF(A221=$A$209,"cannot contain itself",IF(OR(ISNUMBER(MATCH(A221,'Ingredients'!$A$5:$A$154,0)),ISNUMBER(MATCH(A221,$H$5:$H$16,0))),IF(NOT(ISNUMBER(D221)),"price missing",IF(NOT(ISNUMBER(B221)),"quantity missing",IF(ISNUMBER(MATCH(A221,'Ingredients'!$A$5:$A$154,0)),"",IF(INDEX($K$5:$K$16,MATCH(A221,$H$5:$H$16,0))&gt;0,"base recipe incomplete","")))),IF(ISNUMBER(MATCH(A221,$H$5:$H$19,0)),"sits further down, move it up","not found"))))</f>
        <v/>
      </c>
      <c r="L221">
        <f>IF(F221="",0,1)</f>
        <v>0</v>
      </c>
    </row>
    <row r="222" spans="1:12" x14ac:dyDescent="0.25">
      <c r="A222" s="5"/>
      <c r="B222" s="12"/>
      <c r="C222" t="str">
        <f>IF(A222="","",IF(ISNUMBER(MATCH(A222,'Ingredients'!$A$5:$A$154,0)),INDEX('Ingredients'!$B$5:$B$154,MATCH(A222,'Ingredients'!$A$5:$A$154,0)),IF(ISNUMBER(MATCH(A222,$H$5:$H$16,0)),INDEX($I$5:$I$16,MATCH(A222,$H$5:$H$16,0)),"")))</f>
        <v/>
      </c>
      <c r="D222" s="13" t="str">
        <f>IF(A222="","",IF(ISNUMBER(MATCH(A222,'Ingredients'!$A$5:$A$154,0)),INDEX('Ingredients'!$G$5:$G$154,MATCH(A222,'Ingredients'!$A$5:$A$154,0)),IF(ISNUMBER(MATCH(A222,$H$5:$H$16,0)),INDEX($J$5:$J$16,MATCH(A222,$H$5:$H$16,0)),"")))</f>
        <v/>
      </c>
      <c r="E222" s="15" t="str">
        <f>IF(OR(A222="",NOT(ISNUMBER(B222)),NOT(ISNUMBER(D222))),"",ROUND(B222*D222,2))</f>
        <v/>
      </c>
      <c r="F222" s="10" t="str">
        <f>IF(A222="","",IF(A222=$A$209,"cannot contain itself",IF(OR(ISNUMBER(MATCH(A222,'Ingredients'!$A$5:$A$154,0)),ISNUMBER(MATCH(A222,$H$5:$H$16,0))),IF(NOT(ISNUMBER(D222)),"price missing",IF(NOT(ISNUMBER(B222)),"quantity missing",IF(ISNUMBER(MATCH(A222,'Ingredients'!$A$5:$A$154,0)),"",IF(INDEX($K$5:$K$16,MATCH(A222,$H$5:$H$16,0))&gt;0,"base recipe incomplete","")))),IF(ISNUMBER(MATCH(A222,$H$5:$H$19,0)),"sits further down, move it up","not found"))))</f>
        <v/>
      </c>
      <c r="L222">
        <f>IF(F222="",0,1)</f>
        <v>0</v>
      </c>
    </row>
    <row r="223" spans="1:5" x14ac:dyDescent="0.25">
      <c r="A223" s="16" t="s">
        <v>47</v>
      </c>
      <c r="E223" s="9" t="str">
        <f>IF(A209="","",ROUND(SUM(E211:E222),2))</f>
        <v/>
      </c>
    </row>
    <row r="224" spans="1:5" x14ac:dyDescent="0.25">
      <c r="A224" s="16" t="s">
        <v>39</v>
      </c>
      <c r="E224" s="17" t="str">
        <f>IF(OR(A209="",NOT(ISNUMBER(C209))),"",IF(C209&lt;=0,"",E223/C209))</f>
        <v/>
      </c>
    </row>
    <row r="226" spans="1:5" x14ac:dyDescent="0.25">
      <c r="A226" s="11"/>
      <c r="B226" s="2" t="s">
        <v>42</v>
      </c>
      <c r="C226" s="12"/>
      <c r="D226" s="5"/>
      <c r="E226" s="10" t="str">
        <f>IF(A226="","",IF(COUNTIF($H$5:$H$19,A226)&gt;1,"name used twice, only the first counts",IF(ISNUMBER(MATCH(A226,'Ingredients'!$A$5:$A$154,0)),"name is also an ingredient",IF(NOT(ISNUMBER(C226)),"batch yield missing",IF(C226&lt;=0,"batch yield missing",IF(SUM(L228:L239)&gt;0,"check the rows with a note",""))))))</f>
        <v/>
      </c>
    </row>
    <row r="227" spans="1:6" x14ac:dyDescent="0.25">
      <c r="A227" s="4" t="s">
        <v>43</v>
      </c>
      <c r="B227" s="4" t="s">
        <v>44</v>
      </c>
      <c r="C227" s="4" t="s">
        <v>18</v>
      </c>
      <c r="D227" s="4" t="s">
        <v>45</v>
      </c>
      <c r="E227" s="4" t="s">
        <v>46</v>
      </c>
      <c r="F227" s="4" t="s">
        <v>24</v>
      </c>
    </row>
    <row r="228" spans="1:12" x14ac:dyDescent="0.25">
      <c r="A228" s="5"/>
      <c r="B228" s="12"/>
      <c r="C228" t="str">
        <f>IF(A228="","",IF(ISNUMBER(MATCH(A228,'Ingredients'!$A$5:$A$154,0)),INDEX('Ingredients'!$B$5:$B$154,MATCH(A228,'Ingredients'!$A$5:$A$154,0)),IF(ISNUMBER(MATCH(A228,$H$5:$H$17,0)),INDEX($I$5:$I$17,MATCH(A228,$H$5:$H$17,0)),"")))</f>
        <v/>
      </c>
      <c r="D228" s="13" t="str">
        <f>IF(A228="","",IF(ISNUMBER(MATCH(A228,'Ingredients'!$A$5:$A$154,0)),INDEX('Ingredients'!$G$5:$G$154,MATCH(A228,'Ingredients'!$A$5:$A$154,0)),IF(ISNUMBER(MATCH(A228,$H$5:$H$17,0)),INDEX($J$5:$J$17,MATCH(A228,$H$5:$H$17,0)),"")))</f>
        <v/>
      </c>
      <c r="E228" s="15" t="str">
        <f>IF(OR(A228="",NOT(ISNUMBER(B228)),NOT(ISNUMBER(D228))),"",ROUND(B228*D228,2))</f>
        <v/>
      </c>
      <c r="F228" s="10" t="str">
        <f>IF(A228="","",IF(A228=$A$226,"cannot contain itself",IF(OR(ISNUMBER(MATCH(A228,'Ingredients'!$A$5:$A$154,0)),ISNUMBER(MATCH(A228,$H$5:$H$17,0))),IF(NOT(ISNUMBER(D228)),"price missing",IF(NOT(ISNUMBER(B228)),"quantity missing",IF(ISNUMBER(MATCH(A228,'Ingredients'!$A$5:$A$154,0)),"",IF(INDEX($K$5:$K$17,MATCH(A228,$H$5:$H$17,0))&gt;0,"base recipe incomplete","")))),IF(ISNUMBER(MATCH(A228,$H$5:$H$19,0)),"sits further down, move it up","not found"))))</f>
        <v/>
      </c>
      <c r="L228">
        <f>IF(F228="",0,1)</f>
        <v>0</v>
      </c>
    </row>
    <row r="229" spans="1:12" x14ac:dyDescent="0.25">
      <c r="A229" s="5"/>
      <c r="B229" s="12"/>
      <c r="C229" t="str">
        <f>IF(A229="","",IF(ISNUMBER(MATCH(A229,'Ingredients'!$A$5:$A$154,0)),INDEX('Ingredients'!$B$5:$B$154,MATCH(A229,'Ingredients'!$A$5:$A$154,0)),IF(ISNUMBER(MATCH(A229,$H$5:$H$17,0)),INDEX($I$5:$I$17,MATCH(A229,$H$5:$H$17,0)),"")))</f>
        <v/>
      </c>
      <c r="D229" s="13" t="str">
        <f>IF(A229="","",IF(ISNUMBER(MATCH(A229,'Ingredients'!$A$5:$A$154,0)),INDEX('Ingredients'!$G$5:$G$154,MATCH(A229,'Ingredients'!$A$5:$A$154,0)),IF(ISNUMBER(MATCH(A229,$H$5:$H$17,0)),INDEX($J$5:$J$17,MATCH(A229,$H$5:$H$17,0)),"")))</f>
        <v/>
      </c>
      <c r="E229" s="15" t="str">
        <f>IF(OR(A229="",NOT(ISNUMBER(B229)),NOT(ISNUMBER(D229))),"",ROUND(B229*D229,2))</f>
        <v/>
      </c>
      <c r="F229" s="10" t="str">
        <f>IF(A229="","",IF(A229=$A$226,"cannot contain itself",IF(OR(ISNUMBER(MATCH(A229,'Ingredients'!$A$5:$A$154,0)),ISNUMBER(MATCH(A229,$H$5:$H$17,0))),IF(NOT(ISNUMBER(D229)),"price missing",IF(NOT(ISNUMBER(B229)),"quantity missing",IF(ISNUMBER(MATCH(A229,'Ingredients'!$A$5:$A$154,0)),"",IF(INDEX($K$5:$K$17,MATCH(A229,$H$5:$H$17,0))&gt;0,"base recipe incomplete","")))),IF(ISNUMBER(MATCH(A229,$H$5:$H$19,0)),"sits further down, move it up","not found"))))</f>
        <v/>
      </c>
      <c r="L229">
        <f>IF(F229="",0,1)</f>
        <v>0</v>
      </c>
    </row>
    <row r="230" spans="1:12" x14ac:dyDescent="0.25">
      <c r="A230" s="5"/>
      <c r="B230" s="12"/>
      <c r="C230" t="str">
        <f>IF(A230="","",IF(ISNUMBER(MATCH(A230,'Ingredients'!$A$5:$A$154,0)),INDEX('Ingredients'!$B$5:$B$154,MATCH(A230,'Ingredients'!$A$5:$A$154,0)),IF(ISNUMBER(MATCH(A230,$H$5:$H$17,0)),INDEX($I$5:$I$17,MATCH(A230,$H$5:$H$17,0)),"")))</f>
        <v/>
      </c>
      <c r="D230" s="13" t="str">
        <f>IF(A230="","",IF(ISNUMBER(MATCH(A230,'Ingredients'!$A$5:$A$154,0)),INDEX('Ingredients'!$G$5:$G$154,MATCH(A230,'Ingredients'!$A$5:$A$154,0)),IF(ISNUMBER(MATCH(A230,$H$5:$H$17,0)),INDEX($J$5:$J$17,MATCH(A230,$H$5:$H$17,0)),"")))</f>
        <v/>
      </c>
      <c r="E230" s="15" t="str">
        <f>IF(OR(A230="",NOT(ISNUMBER(B230)),NOT(ISNUMBER(D230))),"",ROUND(B230*D230,2))</f>
        <v/>
      </c>
      <c r="F230" s="10" t="str">
        <f>IF(A230="","",IF(A230=$A$226,"cannot contain itself",IF(OR(ISNUMBER(MATCH(A230,'Ingredients'!$A$5:$A$154,0)),ISNUMBER(MATCH(A230,$H$5:$H$17,0))),IF(NOT(ISNUMBER(D230)),"price missing",IF(NOT(ISNUMBER(B230)),"quantity missing",IF(ISNUMBER(MATCH(A230,'Ingredients'!$A$5:$A$154,0)),"",IF(INDEX($K$5:$K$17,MATCH(A230,$H$5:$H$17,0))&gt;0,"base recipe incomplete","")))),IF(ISNUMBER(MATCH(A230,$H$5:$H$19,0)),"sits further down, move it up","not found"))))</f>
        <v/>
      </c>
      <c r="L230">
        <f>IF(F230="",0,1)</f>
        <v>0</v>
      </c>
    </row>
    <row r="231" spans="1:12" x14ac:dyDescent="0.25">
      <c r="A231" s="5"/>
      <c r="B231" s="12"/>
      <c r="C231" t="str">
        <f>IF(A231="","",IF(ISNUMBER(MATCH(A231,'Ingredients'!$A$5:$A$154,0)),INDEX('Ingredients'!$B$5:$B$154,MATCH(A231,'Ingredients'!$A$5:$A$154,0)),IF(ISNUMBER(MATCH(A231,$H$5:$H$17,0)),INDEX($I$5:$I$17,MATCH(A231,$H$5:$H$17,0)),"")))</f>
        <v/>
      </c>
      <c r="D231" s="13" t="str">
        <f>IF(A231="","",IF(ISNUMBER(MATCH(A231,'Ingredients'!$A$5:$A$154,0)),INDEX('Ingredients'!$G$5:$G$154,MATCH(A231,'Ingredients'!$A$5:$A$154,0)),IF(ISNUMBER(MATCH(A231,$H$5:$H$17,0)),INDEX($J$5:$J$17,MATCH(A231,$H$5:$H$17,0)),"")))</f>
        <v/>
      </c>
      <c r="E231" s="15" t="str">
        <f>IF(OR(A231="",NOT(ISNUMBER(B231)),NOT(ISNUMBER(D231))),"",ROUND(B231*D231,2))</f>
        <v/>
      </c>
      <c r="F231" s="10" t="str">
        <f>IF(A231="","",IF(A231=$A$226,"cannot contain itself",IF(OR(ISNUMBER(MATCH(A231,'Ingredients'!$A$5:$A$154,0)),ISNUMBER(MATCH(A231,$H$5:$H$17,0))),IF(NOT(ISNUMBER(D231)),"price missing",IF(NOT(ISNUMBER(B231)),"quantity missing",IF(ISNUMBER(MATCH(A231,'Ingredients'!$A$5:$A$154,0)),"",IF(INDEX($K$5:$K$17,MATCH(A231,$H$5:$H$17,0))&gt;0,"base recipe incomplete","")))),IF(ISNUMBER(MATCH(A231,$H$5:$H$19,0)),"sits further down, move it up","not found"))))</f>
        <v/>
      </c>
      <c r="L231">
        <f>IF(F231="",0,1)</f>
        <v>0</v>
      </c>
    </row>
    <row r="232" spans="1:12" x14ac:dyDescent="0.25">
      <c r="A232" s="5"/>
      <c r="B232" s="12"/>
      <c r="C232" t="str">
        <f>IF(A232="","",IF(ISNUMBER(MATCH(A232,'Ingredients'!$A$5:$A$154,0)),INDEX('Ingredients'!$B$5:$B$154,MATCH(A232,'Ingredients'!$A$5:$A$154,0)),IF(ISNUMBER(MATCH(A232,$H$5:$H$17,0)),INDEX($I$5:$I$17,MATCH(A232,$H$5:$H$17,0)),"")))</f>
        <v/>
      </c>
      <c r="D232" s="13" t="str">
        <f>IF(A232="","",IF(ISNUMBER(MATCH(A232,'Ingredients'!$A$5:$A$154,0)),INDEX('Ingredients'!$G$5:$G$154,MATCH(A232,'Ingredients'!$A$5:$A$154,0)),IF(ISNUMBER(MATCH(A232,$H$5:$H$17,0)),INDEX($J$5:$J$17,MATCH(A232,$H$5:$H$17,0)),"")))</f>
        <v/>
      </c>
      <c r="E232" s="15" t="str">
        <f>IF(OR(A232="",NOT(ISNUMBER(B232)),NOT(ISNUMBER(D232))),"",ROUND(B232*D232,2))</f>
        <v/>
      </c>
      <c r="F232" s="10" t="str">
        <f>IF(A232="","",IF(A232=$A$226,"cannot contain itself",IF(OR(ISNUMBER(MATCH(A232,'Ingredients'!$A$5:$A$154,0)),ISNUMBER(MATCH(A232,$H$5:$H$17,0))),IF(NOT(ISNUMBER(D232)),"price missing",IF(NOT(ISNUMBER(B232)),"quantity missing",IF(ISNUMBER(MATCH(A232,'Ingredients'!$A$5:$A$154,0)),"",IF(INDEX($K$5:$K$17,MATCH(A232,$H$5:$H$17,0))&gt;0,"base recipe incomplete","")))),IF(ISNUMBER(MATCH(A232,$H$5:$H$19,0)),"sits further down, move it up","not found"))))</f>
        <v/>
      </c>
      <c r="L232">
        <f>IF(F232="",0,1)</f>
        <v>0</v>
      </c>
    </row>
    <row r="233" spans="1:12" x14ac:dyDescent="0.25">
      <c r="A233" s="5"/>
      <c r="B233" s="12"/>
      <c r="C233" t="str">
        <f>IF(A233="","",IF(ISNUMBER(MATCH(A233,'Ingredients'!$A$5:$A$154,0)),INDEX('Ingredients'!$B$5:$B$154,MATCH(A233,'Ingredients'!$A$5:$A$154,0)),IF(ISNUMBER(MATCH(A233,$H$5:$H$17,0)),INDEX($I$5:$I$17,MATCH(A233,$H$5:$H$17,0)),"")))</f>
        <v/>
      </c>
      <c r="D233" s="13" t="str">
        <f>IF(A233="","",IF(ISNUMBER(MATCH(A233,'Ingredients'!$A$5:$A$154,0)),INDEX('Ingredients'!$G$5:$G$154,MATCH(A233,'Ingredients'!$A$5:$A$154,0)),IF(ISNUMBER(MATCH(A233,$H$5:$H$17,0)),INDEX($J$5:$J$17,MATCH(A233,$H$5:$H$17,0)),"")))</f>
        <v/>
      </c>
      <c r="E233" s="15" t="str">
        <f>IF(OR(A233="",NOT(ISNUMBER(B233)),NOT(ISNUMBER(D233))),"",ROUND(B233*D233,2))</f>
        <v/>
      </c>
      <c r="F233" s="10" t="str">
        <f>IF(A233="","",IF(A233=$A$226,"cannot contain itself",IF(OR(ISNUMBER(MATCH(A233,'Ingredients'!$A$5:$A$154,0)),ISNUMBER(MATCH(A233,$H$5:$H$17,0))),IF(NOT(ISNUMBER(D233)),"price missing",IF(NOT(ISNUMBER(B233)),"quantity missing",IF(ISNUMBER(MATCH(A233,'Ingredients'!$A$5:$A$154,0)),"",IF(INDEX($K$5:$K$17,MATCH(A233,$H$5:$H$17,0))&gt;0,"base recipe incomplete","")))),IF(ISNUMBER(MATCH(A233,$H$5:$H$19,0)),"sits further down, move it up","not found"))))</f>
        <v/>
      </c>
      <c r="L233">
        <f>IF(F233="",0,1)</f>
        <v>0</v>
      </c>
    </row>
    <row r="234" spans="1:12" x14ac:dyDescent="0.25">
      <c r="A234" s="5"/>
      <c r="B234" s="12"/>
      <c r="C234" t="str">
        <f>IF(A234="","",IF(ISNUMBER(MATCH(A234,'Ingredients'!$A$5:$A$154,0)),INDEX('Ingredients'!$B$5:$B$154,MATCH(A234,'Ingredients'!$A$5:$A$154,0)),IF(ISNUMBER(MATCH(A234,$H$5:$H$17,0)),INDEX($I$5:$I$17,MATCH(A234,$H$5:$H$17,0)),"")))</f>
        <v/>
      </c>
      <c r="D234" s="13" t="str">
        <f>IF(A234="","",IF(ISNUMBER(MATCH(A234,'Ingredients'!$A$5:$A$154,0)),INDEX('Ingredients'!$G$5:$G$154,MATCH(A234,'Ingredients'!$A$5:$A$154,0)),IF(ISNUMBER(MATCH(A234,$H$5:$H$17,0)),INDEX($J$5:$J$17,MATCH(A234,$H$5:$H$17,0)),"")))</f>
        <v/>
      </c>
      <c r="E234" s="15" t="str">
        <f>IF(OR(A234="",NOT(ISNUMBER(B234)),NOT(ISNUMBER(D234))),"",ROUND(B234*D234,2))</f>
        <v/>
      </c>
      <c r="F234" s="10" t="str">
        <f>IF(A234="","",IF(A234=$A$226,"cannot contain itself",IF(OR(ISNUMBER(MATCH(A234,'Ingredients'!$A$5:$A$154,0)),ISNUMBER(MATCH(A234,$H$5:$H$17,0))),IF(NOT(ISNUMBER(D234)),"price missing",IF(NOT(ISNUMBER(B234)),"quantity missing",IF(ISNUMBER(MATCH(A234,'Ingredients'!$A$5:$A$154,0)),"",IF(INDEX($K$5:$K$17,MATCH(A234,$H$5:$H$17,0))&gt;0,"base recipe incomplete","")))),IF(ISNUMBER(MATCH(A234,$H$5:$H$19,0)),"sits further down, move it up","not found"))))</f>
        <v/>
      </c>
      <c r="L234">
        <f>IF(F234="",0,1)</f>
        <v>0</v>
      </c>
    </row>
    <row r="235" spans="1:12" x14ac:dyDescent="0.25">
      <c r="A235" s="5"/>
      <c r="B235" s="12"/>
      <c r="C235" t="str">
        <f>IF(A235="","",IF(ISNUMBER(MATCH(A235,'Ingredients'!$A$5:$A$154,0)),INDEX('Ingredients'!$B$5:$B$154,MATCH(A235,'Ingredients'!$A$5:$A$154,0)),IF(ISNUMBER(MATCH(A235,$H$5:$H$17,0)),INDEX($I$5:$I$17,MATCH(A235,$H$5:$H$17,0)),"")))</f>
        <v/>
      </c>
      <c r="D235" s="13" t="str">
        <f>IF(A235="","",IF(ISNUMBER(MATCH(A235,'Ingredients'!$A$5:$A$154,0)),INDEX('Ingredients'!$G$5:$G$154,MATCH(A235,'Ingredients'!$A$5:$A$154,0)),IF(ISNUMBER(MATCH(A235,$H$5:$H$17,0)),INDEX($J$5:$J$17,MATCH(A235,$H$5:$H$17,0)),"")))</f>
        <v/>
      </c>
      <c r="E235" s="15" t="str">
        <f>IF(OR(A235="",NOT(ISNUMBER(B235)),NOT(ISNUMBER(D235))),"",ROUND(B235*D235,2))</f>
        <v/>
      </c>
      <c r="F235" s="10" t="str">
        <f>IF(A235="","",IF(A235=$A$226,"cannot contain itself",IF(OR(ISNUMBER(MATCH(A235,'Ingredients'!$A$5:$A$154,0)),ISNUMBER(MATCH(A235,$H$5:$H$17,0))),IF(NOT(ISNUMBER(D235)),"price missing",IF(NOT(ISNUMBER(B235)),"quantity missing",IF(ISNUMBER(MATCH(A235,'Ingredients'!$A$5:$A$154,0)),"",IF(INDEX($K$5:$K$17,MATCH(A235,$H$5:$H$17,0))&gt;0,"base recipe incomplete","")))),IF(ISNUMBER(MATCH(A235,$H$5:$H$19,0)),"sits further down, move it up","not found"))))</f>
        <v/>
      </c>
      <c r="L235">
        <f>IF(F235="",0,1)</f>
        <v>0</v>
      </c>
    </row>
    <row r="236" spans="1:12" x14ac:dyDescent="0.25">
      <c r="A236" s="5"/>
      <c r="B236" s="12"/>
      <c r="C236" t="str">
        <f>IF(A236="","",IF(ISNUMBER(MATCH(A236,'Ingredients'!$A$5:$A$154,0)),INDEX('Ingredients'!$B$5:$B$154,MATCH(A236,'Ingredients'!$A$5:$A$154,0)),IF(ISNUMBER(MATCH(A236,$H$5:$H$17,0)),INDEX($I$5:$I$17,MATCH(A236,$H$5:$H$17,0)),"")))</f>
        <v/>
      </c>
      <c r="D236" s="13" t="str">
        <f>IF(A236="","",IF(ISNUMBER(MATCH(A236,'Ingredients'!$A$5:$A$154,0)),INDEX('Ingredients'!$G$5:$G$154,MATCH(A236,'Ingredients'!$A$5:$A$154,0)),IF(ISNUMBER(MATCH(A236,$H$5:$H$17,0)),INDEX($J$5:$J$17,MATCH(A236,$H$5:$H$17,0)),"")))</f>
        <v/>
      </c>
      <c r="E236" s="15" t="str">
        <f>IF(OR(A236="",NOT(ISNUMBER(B236)),NOT(ISNUMBER(D236))),"",ROUND(B236*D236,2))</f>
        <v/>
      </c>
      <c r="F236" s="10" t="str">
        <f>IF(A236="","",IF(A236=$A$226,"cannot contain itself",IF(OR(ISNUMBER(MATCH(A236,'Ingredients'!$A$5:$A$154,0)),ISNUMBER(MATCH(A236,$H$5:$H$17,0))),IF(NOT(ISNUMBER(D236)),"price missing",IF(NOT(ISNUMBER(B236)),"quantity missing",IF(ISNUMBER(MATCH(A236,'Ingredients'!$A$5:$A$154,0)),"",IF(INDEX($K$5:$K$17,MATCH(A236,$H$5:$H$17,0))&gt;0,"base recipe incomplete","")))),IF(ISNUMBER(MATCH(A236,$H$5:$H$19,0)),"sits further down, move it up","not found"))))</f>
        <v/>
      </c>
      <c r="L236">
        <f>IF(F236="",0,1)</f>
        <v>0</v>
      </c>
    </row>
    <row r="237" spans="1:12" x14ac:dyDescent="0.25">
      <c r="A237" s="5"/>
      <c r="B237" s="12"/>
      <c r="C237" t="str">
        <f>IF(A237="","",IF(ISNUMBER(MATCH(A237,'Ingredients'!$A$5:$A$154,0)),INDEX('Ingredients'!$B$5:$B$154,MATCH(A237,'Ingredients'!$A$5:$A$154,0)),IF(ISNUMBER(MATCH(A237,$H$5:$H$17,0)),INDEX($I$5:$I$17,MATCH(A237,$H$5:$H$17,0)),"")))</f>
        <v/>
      </c>
      <c r="D237" s="13" t="str">
        <f>IF(A237="","",IF(ISNUMBER(MATCH(A237,'Ingredients'!$A$5:$A$154,0)),INDEX('Ingredients'!$G$5:$G$154,MATCH(A237,'Ingredients'!$A$5:$A$154,0)),IF(ISNUMBER(MATCH(A237,$H$5:$H$17,0)),INDEX($J$5:$J$17,MATCH(A237,$H$5:$H$17,0)),"")))</f>
        <v/>
      </c>
      <c r="E237" s="15" t="str">
        <f>IF(OR(A237="",NOT(ISNUMBER(B237)),NOT(ISNUMBER(D237))),"",ROUND(B237*D237,2))</f>
        <v/>
      </c>
      <c r="F237" s="10" t="str">
        <f>IF(A237="","",IF(A237=$A$226,"cannot contain itself",IF(OR(ISNUMBER(MATCH(A237,'Ingredients'!$A$5:$A$154,0)),ISNUMBER(MATCH(A237,$H$5:$H$17,0))),IF(NOT(ISNUMBER(D237)),"price missing",IF(NOT(ISNUMBER(B237)),"quantity missing",IF(ISNUMBER(MATCH(A237,'Ingredients'!$A$5:$A$154,0)),"",IF(INDEX($K$5:$K$17,MATCH(A237,$H$5:$H$17,0))&gt;0,"base recipe incomplete","")))),IF(ISNUMBER(MATCH(A237,$H$5:$H$19,0)),"sits further down, move it up","not found"))))</f>
        <v/>
      </c>
      <c r="L237">
        <f>IF(F237="",0,1)</f>
        <v>0</v>
      </c>
    </row>
    <row r="238" spans="1:12" x14ac:dyDescent="0.25">
      <c r="A238" s="5"/>
      <c r="B238" s="12"/>
      <c r="C238" t="str">
        <f>IF(A238="","",IF(ISNUMBER(MATCH(A238,'Ingredients'!$A$5:$A$154,0)),INDEX('Ingredients'!$B$5:$B$154,MATCH(A238,'Ingredients'!$A$5:$A$154,0)),IF(ISNUMBER(MATCH(A238,$H$5:$H$17,0)),INDEX($I$5:$I$17,MATCH(A238,$H$5:$H$17,0)),"")))</f>
        <v/>
      </c>
      <c r="D238" s="13" t="str">
        <f>IF(A238="","",IF(ISNUMBER(MATCH(A238,'Ingredients'!$A$5:$A$154,0)),INDEX('Ingredients'!$G$5:$G$154,MATCH(A238,'Ingredients'!$A$5:$A$154,0)),IF(ISNUMBER(MATCH(A238,$H$5:$H$17,0)),INDEX($J$5:$J$17,MATCH(A238,$H$5:$H$17,0)),"")))</f>
        <v/>
      </c>
      <c r="E238" s="15" t="str">
        <f>IF(OR(A238="",NOT(ISNUMBER(B238)),NOT(ISNUMBER(D238))),"",ROUND(B238*D238,2))</f>
        <v/>
      </c>
      <c r="F238" s="10" t="str">
        <f>IF(A238="","",IF(A238=$A$226,"cannot contain itself",IF(OR(ISNUMBER(MATCH(A238,'Ingredients'!$A$5:$A$154,0)),ISNUMBER(MATCH(A238,$H$5:$H$17,0))),IF(NOT(ISNUMBER(D238)),"price missing",IF(NOT(ISNUMBER(B238)),"quantity missing",IF(ISNUMBER(MATCH(A238,'Ingredients'!$A$5:$A$154,0)),"",IF(INDEX($K$5:$K$17,MATCH(A238,$H$5:$H$17,0))&gt;0,"base recipe incomplete","")))),IF(ISNUMBER(MATCH(A238,$H$5:$H$19,0)),"sits further down, move it up","not found"))))</f>
        <v/>
      </c>
      <c r="L238">
        <f>IF(F238="",0,1)</f>
        <v>0</v>
      </c>
    </row>
    <row r="239" spans="1:12" x14ac:dyDescent="0.25">
      <c r="A239" s="5"/>
      <c r="B239" s="12"/>
      <c r="C239" t="str">
        <f>IF(A239="","",IF(ISNUMBER(MATCH(A239,'Ingredients'!$A$5:$A$154,0)),INDEX('Ingredients'!$B$5:$B$154,MATCH(A239,'Ingredients'!$A$5:$A$154,0)),IF(ISNUMBER(MATCH(A239,$H$5:$H$17,0)),INDEX($I$5:$I$17,MATCH(A239,$H$5:$H$17,0)),"")))</f>
        <v/>
      </c>
      <c r="D239" s="13" t="str">
        <f>IF(A239="","",IF(ISNUMBER(MATCH(A239,'Ingredients'!$A$5:$A$154,0)),INDEX('Ingredients'!$G$5:$G$154,MATCH(A239,'Ingredients'!$A$5:$A$154,0)),IF(ISNUMBER(MATCH(A239,$H$5:$H$17,0)),INDEX($J$5:$J$17,MATCH(A239,$H$5:$H$17,0)),"")))</f>
        <v/>
      </c>
      <c r="E239" s="15" t="str">
        <f>IF(OR(A239="",NOT(ISNUMBER(B239)),NOT(ISNUMBER(D239))),"",ROUND(B239*D239,2))</f>
        <v/>
      </c>
      <c r="F239" s="10" t="str">
        <f>IF(A239="","",IF(A239=$A$226,"cannot contain itself",IF(OR(ISNUMBER(MATCH(A239,'Ingredients'!$A$5:$A$154,0)),ISNUMBER(MATCH(A239,$H$5:$H$17,0))),IF(NOT(ISNUMBER(D239)),"price missing",IF(NOT(ISNUMBER(B239)),"quantity missing",IF(ISNUMBER(MATCH(A239,'Ingredients'!$A$5:$A$154,0)),"",IF(INDEX($K$5:$K$17,MATCH(A239,$H$5:$H$17,0))&gt;0,"base recipe incomplete","")))),IF(ISNUMBER(MATCH(A239,$H$5:$H$19,0)),"sits further down, move it up","not found"))))</f>
        <v/>
      </c>
      <c r="L239">
        <f>IF(F239="",0,1)</f>
        <v>0</v>
      </c>
    </row>
    <row r="240" spans="1:5" x14ac:dyDescent="0.25">
      <c r="A240" s="16" t="s">
        <v>47</v>
      </c>
      <c r="E240" s="9" t="str">
        <f>IF(A226="","",ROUND(SUM(E228:E239),2))</f>
        <v/>
      </c>
    </row>
    <row r="241" spans="1:5" x14ac:dyDescent="0.25">
      <c r="A241" s="16" t="s">
        <v>39</v>
      </c>
      <c r="E241" s="17" t="str">
        <f>IF(OR(A226="",NOT(ISNUMBER(C226))),"",IF(C226&lt;=0,"",E240/C226))</f>
        <v/>
      </c>
    </row>
    <row r="243" spans="1:5" x14ac:dyDescent="0.25">
      <c r="A243" s="11"/>
      <c r="B243" s="2" t="s">
        <v>42</v>
      </c>
      <c r="C243" s="12"/>
      <c r="D243" s="5"/>
      <c r="E243" s="10" t="str">
        <f>IF(A243="","",IF(COUNTIF($H$5:$H$19,A243)&gt;1,"name used twice, only the first counts",IF(ISNUMBER(MATCH(A243,'Ingredients'!$A$5:$A$154,0)),"name is also an ingredient",IF(NOT(ISNUMBER(C243)),"batch yield missing",IF(C243&lt;=0,"batch yield missing",IF(SUM(L245:L256)&gt;0,"check the rows with a note",""))))))</f>
        <v/>
      </c>
    </row>
    <row r="244" spans="1:6" x14ac:dyDescent="0.25">
      <c r="A244" s="4" t="s">
        <v>43</v>
      </c>
      <c r="B244" s="4" t="s">
        <v>44</v>
      </c>
      <c r="C244" s="4" t="s">
        <v>18</v>
      </c>
      <c r="D244" s="4" t="s">
        <v>45</v>
      </c>
      <c r="E244" s="4" t="s">
        <v>46</v>
      </c>
      <c r="F244" s="4" t="s">
        <v>24</v>
      </c>
    </row>
    <row r="245" spans="1:12" x14ac:dyDescent="0.25">
      <c r="A245" s="5"/>
      <c r="B245" s="12"/>
      <c r="C245" t="str">
        <f>IF(A245="","",IF(ISNUMBER(MATCH(A245,'Ingredients'!$A$5:$A$154,0)),INDEX('Ingredients'!$B$5:$B$154,MATCH(A245,'Ingredients'!$A$5:$A$154,0)),IF(ISNUMBER(MATCH(A245,$H$5:$H$18,0)),INDEX($I$5:$I$18,MATCH(A245,$H$5:$H$18,0)),"")))</f>
        <v/>
      </c>
      <c r="D245" s="13" t="str">
        <f>IF(A245="","",IF(ISNUMBER(MATCH(A245,'Ingredients'!$A$5:$A$154,0)),INDEX('Ingredients'!$G$5:$G$154,MATCH(A245,'Ingredients'!$A$5:$A$154,0)),IF(ISNUMBER(MATCH(A245,$H$5:$H$18,0)),INDEX($J$5:$J$18,MATCH(A245,$H$5:$H$18,0)),"")))</f>
        <v/>
      </c>
      <c r="E245" s="15" t="str">
        <f>IF(OR(A245="",NOT(ISNUMBER(B245)),NOT(ISNUMBER(D245))),"",ROUND(B245*D245,2))</f>
        <v/>
      </c>
      <c r="F245" s="10" t="str">
        <f>IF(A245="","",IF(A245=$A$243,"cannot contain itself",IF(OR(ISNUMBER(MATCH(A245,'Ingredients'!$A$5:$A$154,0)),ISNUMBER(MATCH(A245,$H$5:$H$18,0))),IF(NOT(ISNUMBER(D245)),"price missing",IF(NOT(ISNUMBER(B245)),"quantity missing",IF(ISNUMBER(MATCH(A245,'Ingredients'!$A$5:$A$154,0)),"",IF(INDEX($K$5:$K$18,MATCH(A245,$H$5:$H$18,0))&gt;0,"base recipe incomplete","")))),IF(ISNUMBER(MATCH(A245,$H$5:$H$19,0)),"sits further down, move it up","not found"))))</f>
        <v/>
      </c>
      <c r="L245">
        <f>IF(F245="",0,1)</f>
        <v>0</v>
      </c>
    </row>
    <row r="246" spans="1:12" x14ac:dyDescent="0.25">
      <c r="A246" s="5"/>
      <c r="B246" s="12"/>
      <c r="C246" t="str">
        <f>IF(A246="","",IF(ISNUMBER(MATCH(A246,'Ingredients'!$A$5:$A$154,0)),INDEX('Ingredients'!$B$5:$B$154,MATCH(A246,'Ingredients'!$A$5:$A$154,0)),IF(ISNUMBER(MATCH(A246,$H$5:$H$18,0)),INDEX($I$5:$I$18,MATCH(A246,$H$5:$H$18,0)),"")))</f>
        <v/>
      </c>
      <c r="D246" s="13" t="str">
        <f>IF(A246="","",IF(ISNUMBER(MATCH(A246,'Ingredients'!$A$5:$A$154,0)),INDEX('Ingredients'!$G$5:$G$154,MATCH(A246,'Ingredients'!$A$5:$A$154,0)),IF(ISNUMBER(MATCH(A246,$H$5:$H$18,0)),INDEX($J$5:$J$18,MATCH(A246,$H$5:$H$18,0)),"")))</f>
        <v/>
      </c>
      <c r="E246" s="15" t="str">
        <f>IF(OR(A246="",NOT(ISNUMBER(B246)),NOT(ISNUMBER(D246))),"",ROUND(B246*D246,2))</f>
        <v/>
      </c>
      <c r="F246" s="10" t="str">
        <f>IF(A246="","",IF(A246=$A$243,"cannot contain itself",IF(OR(ISNUMBER(MATCH(A246,'Ingredients'!$A$5:$A$154,0)),ISNUMBER(MATCH(A246,$H$5:$H$18,0))),IF(NOT(ISNUMBER(D246)),"price missing",IF(NOT(ISNUMBER(B246)),"quantity missing",IF(ISNUMBER(MATCH(A246,'Ingredients'!$A$5:$A$154,0)),"",IF(INDEX($K$5:$K$18,MATCH(A246,$H$5:$H$18,0))&gt;0,"base recipe incomplete","")))),IF(ISNUMBER(MATCH(A246,$H$5:$H$19,0)),"sits further down, move it up","not found"))))</f>
        <v/>
      </c>
      <c r="L246">
        <f>IF(F246="",0,1)</f>
        <v>0</v>
      </c>
    </row>
    <row r="247" spans="1:12" x14ac:dyDescent="0.25">
      <c r="A247" s="5"/>
      <c r="B247" s="12"/>
      <c r="C247" t="str">
        <f>IF(A247="","",IF(ISNUMBER(MATCH(A247,'Ingredients'!$A$5:$A$154,0)),INDEX('Ingredients'!$B$5:$B$154,MATCH(A247,'Ingredients'!$A$5:$A$154,0)),IF(ISNUMBER(MATCH(A247,$H$5:$H$18,0)),INDEX($I$5:$I$18,MATCH(A247,$H$5:$H$18,0)),"")))</f>
        <v/>
      </c>
      <c r="D247" s="13" t="str">
        <f>IF(A247="","",IF(ISNUMBER(MATCH(A247,'Ingredients'!$A$5:$A$154,0)),INDEX('Ingredients'!$G$5:$G$154,MATCH(A247,'Ingredients'!$A$5:$A$154,0)),IF(ISNUMBER(MATCH(A247,$H$5:$H$18,0)),INDEX($J$5:$J$18,MATCH(A247,$H$5:$H$18,0)),"")))</f>
        <v/>
      </c>
      <c r="E247" s="15" t="str">
        <f>IF(OR(A247="",NOT(ISNUMBER(B247)),NOT(ISNUMBER(D247))),"",ROUND(B247*D247,2))</f>
        <v/>
      </c>
      <c r="F247" s="10" t="str">
        <f>IF(A247="","",IF(A247=$A$243,"cannot contain itself",IF(OR(ISNUMBER(MATCH(A247,'Ingredients'!$A$5:$A$154,0)),ISNUMBER(MATCH(A247,$H$5:$H$18,0))),IF(NOT(ISNUMBER(D247)),"price missing",IF(NOT(ISNUMBER(B247)),"quantity missing",IF(ISNUMBER(MATCH(A247,'Ingredients'!$A$5:$A$154,0)),"",IF(INDEX($K$5:$K$18,MATCH(A247,$H$5:$H$18,0))&gt;0,"base recipe incomplete","")))),IF(ISNUMBER(MATCH(A247,$H$5:$H$19,0)),"sits further down, move it up","not found"))))</f>
        <v/>
      </c>
      <c r="L247">
        <f>IF(F247="",0,1)</f>
        <v>0</v>
      </c>
    </row>
    <row r="248" spans="1:12" x14ac:dyDescent="0.25">
      <c r="A248" s="5"/>
      <c r="B248" s="12"/>
      <c r="C248" t="str">
        <f>IF(A248="","",IF(ISNUMBER(MATCH(A248,'Ingredients'!$A$5:$A$154,0)),INDEX('Ingredients'!$B$5:$B$154,MATCH(A248,'Ingredients'!$A$5:$A$154,0)),IF(ISNUMBER(MATCH(A248,$H$5:$H$18,0)),INDEX($I$5:$I$18,MATCH(A248,$H$5:$H$18,0)),"")))</f>
        <v/>
      </c>
      <c r="D248" s="13" t="str">
        <f>IF(A248="","",IF(ISNUMBER(MATCH(A248,'Ingredients'!$A$5:$A$154,0)),INDEX('Ingredients'!$G$5:$G$154,MATCH(A248,'Ingredients'!$A$5:$A$154,0)),IF(ISNUMBER(MATCH(A248,$H$5:$H$18,0)),INDEX($J$5:$J$18,MATCH(A248,$H$5:$H$18,0)),"")))</f>
        <v/>
      </c>
      <c r="E248" s="15" t="str">
        <f>IF(OR(A248="",NOT(ISNUMBER(B248)),NOT(ISNUMBER(D248))),"",ROUND(B248*D248,2))</f>
        <v/>
      </c>
      <c r="F248" s="10" t="str">
        <f>IF(A248="","",IF(A248=$A$243,"cannot contain itself",IF(OR(ISNUMBER(MATCH(A248,'Ingredients'!$A$5:$A$154,0)),ISNUMBER(MATCH(A248,$H$5:$H$18,0))),IF(NOT(ISNUMBER(D248)),"price missing",IF(NOT(ISNUMBER(B248)),"quantity missing",IF(ISNUMBER(MATCH(A248,'Ingredients'!$A$5:$A$154,0)),"",IF(INDEX($K$5:$K$18,MATCH(A248,$H$5:$H$18,0))&gt;0,"base recipe incomplete","")))),IF(ISNUMBER(MATCH(A248,$H$5:$H$19,0)),"sits further down, move it up","not found"))))</f>
        <v/>
      </c>
      <c r="L248">
        <f>IF(F248="",0,1)</f>
        <v>0</v>
      </c>
    </row>
    <row r="249" spans="1:12" x14ac:dyDescent="0.25">
      <c r="A249" s="5"/>
      <c r="B249" s="12"/>
      <c r="C249" t="str">
        <f>IF(A249="","",IF(ISNUMBER(MATCH(A249,'Ingredients'!$A$5:$A$154,0)),INDEX('Ingredients'!$B$5:$B$154,MATCH(A249,'Ingredients'!$A$5:$A$154,0)),IF(ISNUMBER(MATCH(A249,$H$5:$H$18,0)),INDEX($I$5:$I$18,MATCH(A249,$H$5:$H$18,0)),"")))</f>
        <v/>
      </c>
      <c r="D249" s="13" t="str">
        <f>IF(A249="","",IF(ISNUMBER(MATCH(A249,'Ingredients'!$A$5:$A$154,0)),INDEX('Ingredients'!$G$5:$G$154,MATCH(A249,'Ingredients'!$A$5:$A$154,0)),IF(ISNUMBER(MATCH(A249,$H$5:$H$18,0)),INDEX($J$5:$J$18,MATCH(A249,$H$5:$H$18,0)),"")))</f>
        <v/>
      </c>
      <c r="E249" s="15" t="str">
        <f>IF(OR(A249="",NOT(ISNUMBER(B249)),NOT(ISNUMBER(D249))),"",ROUND(B249*D249,2))</f>
        <v/>
      </c>
      <c r="F249" s="10" t="str">
        <f>IF(A249="","",IF(A249=$A$243,"cannot contain itself",IF(OR(ISNUMBER(MATCH(A249,'Ingredients'!$A$5:$A$154,0)),ISNUMBER(MATCH(A249,$H$5:$H$18,0))),IF(NOT(ISNUMBER(D249)),"price missing",IF(NOT(ISNUMBER(B249)),"quantity missing",IF(ISNUMBER(MATCH(A249,'Ingredients'!$A$5:$A$154,0)),"",IF(INDEX($K$5:$K$18,MATCH(A249,$H$5:$H$18,0))&gt;0,"base recipe incomplete","")))),IF(ISNUMBER(MATCH(A249,$H$5:$H$19,0)),"sits further down, move it up","not found"))))</f>
        <v/>
      </c>
      <c r="L249">
        <f>IF(F249="",0,1)</f>
        <v>0</v>
      </c>
    </row>
    <row r="250" spans="1:12" x14ac:dyDescent="0.25">
      <c r="A250" s="5"/>
      <c r="B250" s="12"/>
      <c r="C250" t="str">
        <f>IF(A250="","",IF(ISNUMBER(MATCH(A250,'Ingredients'!$A$5:$A$154,0)),INDEX('Ingredients'!$B$5:$B$154,MATCH(A250,'Ingredients'!$A$5:$A$154,0)),IF(ISNUMBER(MATCH(A250,$H$5:$H$18,0)),INDEX($I$5:$I$18,MATCH(A250,$H$5:$H$18,0)),"")))</f>
        <v/>
      </c>
      <c r="D250" s="13" t="str">
        <f>IF(A250="","",IF(ISNUMBER(MATCH(A250,'Ingredients'!$A$5:$A$154,0)),INDEX('Ingredients'!$G$5:$G$154,MATCH(A250,'Ingredients'!$A$5:$A$154,0)),IF(ISNUMBER(MATCH(A250,$H$5:$H$18,0)),INDEX($J$5:$J$18,MATCH(A250,$H$5:$H$18,0)),"")))</f>
        <v/>
      </c>
      <c r="E250" s="15" t="str">
        <f>IF(OR(A250="",NOT(ISNUMBER(B250)),NOT(ISNUMBER(D250))),"",ROUND(B250*D250,2))</f>
        <v/>
      </c>
      <c r="F250" s="10" t="str">
        <f>IF(A250="","",IF(A250=$A$243,"cannot contain itself",IF(OR(ISNUMBER(MATCH(A250,'Ingredients'!$A$5:$A$154,0)),ISNUMBER(MATCH(A250,$H$5:$H$18,0))),IF(NOT(ISNUMBER(D250)),"price missing",IF(NOT(ISNUMBER(B250)),"quantity missing",IF(ISNUMBER(MATCH(A250,'Ingredients'!$A$5:$A$154,0)),"",IF(INDEX($K$5:$K$18,MATCH(A250,$H$5:$H$18,0))&gt;0,"base recipe incomplete","")))),IF(ISNUMBER(MATCH(A250,$H$5:$H$19,0)),"sits further down, move it up","not found"))))</f>
        <v/>
      </c>
      <c r="L250">
        <f>IF(F250="",0,1)</f>
        <v>0</v>
      </c>
    </row>
    <row r="251" spans="1:12" x14ac:dyDescent="0.25">
      <c r="A251" s="5"/>
      <c r="B251" s="12"/>
      <c r="C251" t="str">
        <f>IF(A251="","",IF(ISNUMBER(MATCH(A251,'Ingredients'!$A$5:$A$154,0)),INDEX('Ingredients'!$B$5:$B$154,MATCH(A251,'Ingredients'!$A$5:$A$154,0)),IF(ISNUMBER(MATCH(A251,$H$5:$H$18,0)),INDEX($I$5:$I$18,MATCH(A251,$H$5:$H$18,0)),"")))</f>
        <v/>
      </c>
      <c r="D251" s="13" t="str">
        <f>IF(A251="","",IF(ISNUMBER(MATCH(A251,'Ingredients'!$A$5:$A$154,0)),INDEX('Ingredients'!$G$5:$G$154,MATCH(A251,'Ingredients'!$A$5:$A$154,0)),IF(ISNUMBER(MATCH(A251,$H$5:$H$18,0)),INDEX($J$5:$J$18,MATCH(A251,$H$5:$H$18,0)),"")))</f>
        <v/>
      </c>
      <c r="E251" s="15" t="str">
        <f>IF(OR(A251="",NOT(ISNUMBER(B251)),NOT(ISNUMBER(D251))),"",ROUND(B251*D251,2))</f>
        <v/>
      </c>
      <c r="F251" s="10" t="str">
        <f>IF(A251="","",IF(A251=$A$243,"cannot contain itself",IF(OR(ISNUMBER(MATCH(A251,'Ingredients'!$A$5:$A$154,0)),ISNUMBER(MATCH(A251,$H$5:$H$18,0))),IF(NOT(ISNUMBER(D251)),"price missing",IF(NOT(ISNUMBER(B251)),"quantity missing",IF(ISNUMBER(MATCH(A251,'Ingredients'!$A$5:$A$154,0)),"",IF(INDEX($K$5:$K$18,MATCH(A251,$H$5:$H$18,0))&gt;0,"base recipe incomplete","")))),IF(ISNUMBER(MATCH(A251,$H$5:$H$19,0)),"sits further down, move it up","not found"))))</f>
        <v/>
      </c>
      <c r="L251">
        <f>IF(F251="",0,1)</f>
        <v>0</v>
      </c>
    </row>
    <row r="252" spans="1:12" x14ac:dyDescent="0.25">
      <c r="A252" s="5"/>
      <c r="B252" s="12"/>
      <c r="C252" t="str">
        <f>IF(A252="","",IF(ISNUMBER(MATCH(A252,'Ingredients'!$A$5:$A$154,0)),INDEX('Ingredients'!$B$5:$B$154,MATCH(A252,'Ingredients'!$A$5:$A$154,0)),IF(ISNUMBER(MATCH(A252,$H$5:$H$18,0)),INDEX($I$5:$I$18,MATCH(A252,$H$5:$H$18,0)),"")))</f>
        <v/>
      </c>
      <c r="D252" s="13" t="str">
        <f>IF(A252="","",IF(ISNUMBER(MATCH(A252,'Ingredients'!$A$5:$A$154,0)),INDEX('Ingredients'!$G$5:$G$154,MATCH(A252,'Ingredients'!$A$5:$A$154,0)),IF(ISNUMBER(MATCH(A252,$H$5:$H$18,0)),INDEX($J$5:$J$18,MATCH(A252,$H$5:$H$18,0)),"")))</f>
        <v/>
      </c>
      <c r="E252" s="15" t="str">
        <f>IF(OR(A252="",NOT(ISNUMBER(B252)),NOT(ISNUMBER(D252))),"",ROUND(B252*D252,2))</f>
        <v/>
      </c>
      <c r="F252" s="10" t="str">
        <f>IF(A252="","",IF(A252=$A$243,"cannot contain itself",IF(OR(ISNUMBER(MATCH(A252,'Ingredients'!$A$5:$A$154,0)),ISNUMBER(MATCH(A252,$H$5:$H$18,0))),IF(NOT(ISNUMBER(D252)),"price missing",IF(NOT(ISNUMBER(B252)),"quantity missing",IF(ISNUMBER(MATCH(A252,'Ingredients'!$A$5:$A$154,0)),"",IF(INDEX($K$5:$K$18,MATCH(A252,$H$5:$H$18,0))&gt;0,"base recipe incomplete","")))),IF(ISNUMBER(MATCH(A252,$H$5:$H$19,0)),"sits further down, move it up","not found"))))</f>
        <v/>
      </c>
      <c r="L252">
        <f>IF(F252="",0,1)</f>
        <v>0</v>
      </c>
    </row>
    <row r="253" spans="1:12" x14ac:dyDescent="0.25">
      <c r="A253" s="5"/>
      <c r="B253" s="12"/>
      <c r="C253" t="str">
        <f>IF(A253="","",IF(ISNUMBER(MATCH(A253,'Ingredients'!$A$5:$A$154,0)),INDEX('Ingredients'!$B$5:$B$154,MATCH(A253,'Ingredients'!$A$5:$A$154,0)),IF(ISNUMBER(MATCH(A253,$H$5:$H$18,0)),INDEX($I$5:$I$18,MATCH(A253,$H$5:$H$18,0)),"")))</f>
        <v/>
      </c>
      <c r="D253" s="13" t="str">
        <f>IF(A253="","",IF(ISNUMBER(MATCH(A253,'Ingredients'!$A$5:$A$154,0)),INDEX('Ingredients'!$G$5:$G$154,MATCH(A253,'Ingredients'!$A$5:$A$154,0)),IF(ISNUMBER(MATCH(A253,$H$5:$H$18,0)),INDEX($J$5:$J$18,MATCH(A253,$H$5:$H$18,0)),"")))</f>
        <v/>
      </c>
      <c r="E253" s="15" t="str">
        <f>IF(OR(A253="",NOT(ISNUMBER(B253)),NOT(ISNUMBER(D253))),"",ROUND(B253*D253,2))</f>
        <v/>
      </c>
      <c r="F253" s="10" t="str">
        <f>IF(A253="","",IF(A253=$A$243,"cannot contain itself",IF(OR(ISNUMBER(MATCH(A253,'Ingredients'!$A$5:$A$154,0)),ISNUMBER(MATCH(A253,$H$5:$H$18,0))),IF(NOT(ISNUMBER(D253)),"price missing",IF(NOT(ISNUMBER(B253)),"quantity missing",IF(ISNUMBER(MATCH(A253,'Ingredients'!$A$5:$A$154,0)),"",IF(INDEX($K$5:$K$18,MATCH(A253,$H$5:$H$18,0))&gt;0,"base recipe incomplete","")))),IF(ISNUMBER(MATCH(A253,$H$5:$H$19,0)),"sits further down, move it up","not found"))))</f>
        <v/>
      </c>
      <c r="L253">
        <f>IF(F253="",0,1)</f>
        <v>0</v>
      </c>
    </row>
    <row r="254" spans="1:12" x14ac:dyDescent="0.25">
      <c r="A254" s="5"/>
      <c r="B254" s="12"/>
      <c r="C254" t="str">
        <f>IF(A254="","",IF(ISNUMBER(MATCH(A254,'Ingredients'!$A$5:$A$154,0)),INDEX('Ingredients'!$B$5:$B$154,MATCH(A254,'Ingredients'!$A$5:$A$154,0)),IF(ISNUMBER(MATCH(A254,$H$5:$H$18,0)),INDEX($I$5:$I$18,MATCH(A254,$H$5:$H$18,0)),"")))</f>
        <v/>
      </c>
      <c r="D254" s="13" t="str">
        <f>IF(A254="","",IF(ISNUMBER(MATCH(A254,'Ingredients'!$A$5:$A$154,0)),INDEX('Ingredients'!$G$5:$G$154,MATCH(A254,'Ingredients'!$A$5:$A$154,0)),IF(ISNUMBER(MATCH(A254,$H$5:$H$18,0)),INDEX($J$5:$J$18,MATCH(A254,$H$5:$H$18,0)),"")))</f>
        <v/>
      </c>
      <c r="E254" s="15" t="str">
        <f>IF(OR(A254="",NOT(ISNUMBER(B254)),NOT(ISNUMBER(D254))),"",ROUND(B254*D254,2))</f>
        <v/>
      </c>
      <c r="F254" s="10" t="str">
        <f>IF(A254="","",IF(A254=$A$243,"cannot contain itself",IF(OR(ISNUMBER(MATCH(A254,'Ingredients'!$A$5:$A$154,0)),ISNUMBER(MATCH(A254,$H$5:$H$18,0))),IF(NOT(ISNUMBER(D254)),"price missing",IF(NOT(ISNUMBER(B254)),"quantity missing",IF(ISNUMBER(MATCH(A254,'Ingredients'!$A$5:$A$154,0)),"",IF(INDEX($K$5:$K$18,MATCH(A254,$H$5:$H$18,0))&gt;0,"base recipe incomplete","")))),IF(ISNUMBER(MATCH(A254,$H$5:$H$19,0)),"sits further down, move it up","not found"))))</f>
        <v/>
      </c>
      <c r="L254">
        <f>IF(F254="",0,1)</f>
        <v>0</v>
      </c>
    </row>
    <row r="255" spans="1:12" x14ac:dyDescent="0.25">
      <c r="A255" s="5"/>
      <c r="B255" s="12"/>
      <c r="C255" t="str">
        <f>IF(A255="","",IF(ISNUMBER(MATCH(A255,'Ingredients'!$A$5:$A$154,0)),INDEX('Ingredients'!$B$5:$B$154,MATCH(A255,'Ingredients'!$A$5:$A$154,0)),IF(ISNUMBER(MATCH(A255,$H$5:$H$18,0)),INDEX($I$5:$I$18,MATCH(A255,$H$5:$H$18,0)),"")))</f>
        <v/>
      </c>
      <c r="D255" s="13" t="str">
        <f>IF(A255="","",IF(ISNUMBER(MATCH(A255,'Ingredients'!$A$5:$A$154,0)),INDEX('Ingredients'!$G$5:$G$154,MATCH(A255,'Ingredients'!$A$5:$A$154,0)),IF(ISNUMBER(MATCH(A255,$H$5:$H$18,0)),INDEX($J$5:$J$18,MATCH(A255,$H$5:$H$18,0)),"")))</f>
        <v/>
      </c>
      <c r="E255" s="15" t="str">
        <f>IF(OR(A255="",NOT(ISNUMBER(B255)),NOT(ISNUMBER(D255))),"",ROUND(B255*D255,2))</f>
        <v/>
      </c>
      <c r="F255" s="10" t="str">
        <f>IF(A255="","",IF(A255=$A$243,"cannot contain itself",IF(OR(ISNUMBER(MATCH(A255,'Ingredients'!$A$5:$A$154,0)),ISNUMBER(MATCH(A255,$H$5:$H$18,0))),IF(NOT(ISNUMBER(D255)),"price missing",IF(NOT(ISNUMBER(B255)),"quantity missing",IF(ISNUMBER(MATCH(A255,'Ingredients'!$A$5:$A$154,0)),"",IF(INDEX($K$5:$K$18,MATCH(A255,$H$5:$H$18,0))&gt;0,"base recipe incomplete","")))),IF(ISNUMBER(MATCH(A255,$H$5:$H$19,0)),"sits further down, move it up","not found"))))</f>
        <v/>
      </c>
      <c r="L255">
        <f>IF(F255="",0,1)</f>
        <v>0</v>
      </c>
    </row>
    <row r="256" spans="1:12" x14ac:dyDescent="0.25">
      <c r="A256" s="5"/>
      <c r="B256" s="12"/>
      <c r="C256" t="str">
        <f>IF(A256="","",IF(ISNUMBER(MATCH(A256,'Ingredients'!$A$5:$A$154,0)),INDEX('Ingredients'!$B$5:$B$154,MATCH(A256,'Ingredients'!$A$5:$A$154,0)),IF(ISNUMBER(MATCH(A256,$H$5:$H$18,0)),INDEX($I$5:$I$18,MATCH(A256,$H$5:$H$18,0)),"")))</f>
        <v/>
      </c>
      <c r="D256" s="13" t="str">
        <f>IF(A256="","",IF(ISNUMBER(MATCH(A256,'Ingredients'!$A$5:$A$154,0)),INDEX('Ingredients'!$G$5:$G$154,MATCH(A256,'Ingredients'!$A$5:$A$154,0)),IF(ISNUMBER(MATCH(A256,$H$5:$H$18,0)),INDEX($J$5:$J$18,MATCH(A256,$H$5:$H$18,0)),"")))</f>
        <v/>
      </c>
      <c r="E256" s="15" t="str">
        <f>IF(OR(A256="",NOT(ISNUMBER(B256)),NOT(ISNUMBER(D256))),"",ROUND(B256*D256,2))</f>
        <v/>
      </c>
      <c r="F256" s="10" t="str">
        <f>IF(A256="","",IF(A256=$A$243,"cannot contain itself",IF(OR(ISNUMBER(MATCH(A256,'Ingredients'!$A$5:$A$154,0)),ISNUMBER(MATCH(A256,$H$5:$H$18,0))),IF(NOT(ISNUMBER(D256)),"price missing",IF(NOT(ISNUMBER(B256)),"quantity missing",IF(ISNUMBER(MATCH(A256,'Ingredients'!$A$5:$A$154,0)),"",IF(INDEX($K$5:$K$18,MATCH(A256,$H$5:$H$18,0))&gt;0,"base recipe incomplete","")))),IF(ISNUMBER(MATCH(A256,$H$5:$H$19,0)),"sits further down, move it up","not found"))))</f>
        <v/>
      </c>
      <c r="L256">
        <f>IF(F256="",0,1)</f>
        <v>0</v>
      </c>
    </row>
    <row r="257" spans="1:5" x14ac:dyDescent="0.25">
      <c r="A257" s="16" t="s">
        <v>47</v>
      </c>
      <c r="E257" s="9" t="str">
        <f>IF(A243="","",ROUND(SUM(E245:E256),2))</f>
        <v/>
      </c>
    </row>
    <row r="258" spans="1:5" x14ac:dyDescent="0.25">
      <c r="A258" s="16" t="s">
        <v>39</v>
      </c>
      <c r="E258" s="17" t="str">
        <f>IF(OR(A243="",NOT(ISNUMBER(C243))),"",IF(C243&lt;=0,"",E257/C243))</f>
        <v/>
      </c>
    </row>
  </sheetData>
  <dataValidations count="30">
    <dataValidation type="list" allowBlank="1" sqref="A109:A120">
      <formula1>'Dishes'!$K$5:$K$169</formula1>
    </dataValidation>
    <dataValidation type="list" allowBlank="1" sqref="A126:A137">
      <formula1>'Dishes'!$K$5:$K$169</formula1>
    </dataValidation>
    <dataValidation type="list" allowBlank="1" sqref="A143:A154">
      <formula1>'Dishes'!$K$5:$K$169</formula1>
    </dataValidation>
    <dataValidation type="list" allowBlank="1" sqref="A160:A171">
      <formula1>'Dishes'!$K$5:$K$169</formula1>
    </dataValidation>
    <dataValidation type="list" allowBlank="1" sqref="A177:A188">
      <formula1>'Dishes'!$K$5:$K$169</formula1>
    </dataValidation>
    <dataValidation type="list" allowBlank="1" sqref="A194:A205">
      <formula1>'Dishes'!$K$5:$K$169</formula1>
    </dataValidation>
    <dataValidation type="list" allowBlank="1" sqref="A211:A222">
      <formula1>'Dishes'!$K$5:$K$169</formula1>
    </dataValidation>
    <dataValidation type="list" allowBlank="1" sqref="A228:A239">
      <formula1>'Dishes'!$K$5:$K$169</formula1>
    </dataValidation>
    <dataValidation type="list" allowBlank="1" sqref="A245:A256">
      <formula1>'Dishes'!$K$5:$K$169</formula1>
    </dataValidation>
    <dataValidation type="list" allowBlank="1" sqref="A24:A35">
      <formula1>'Dishes'!$K$5:$K$169</formula1>
    </dataValidation>
    <dataValidation type="list" allowBlank="1" sqref="A41:A52">
      <formula1>'Dishes'!$K$5:$K$169</formula1>
    </dataValidation>
    <dataValidation type="list" allowBlank="1" sqref="A58:A69">
      <formula1>'Dishes'!$K$5:$K$169</formula1>
    </dataValidation>
    <dataValidation type="list" allowBlank="1" sqref="A75:A86">
      <formula1>'Dishes'!$K$5:$K$169</formula1>
    </dataValidation>
    <dataValidation type="list" allowBlank="1" sqref="A7:A18">
      <formula1>'Dishes'!$K$5:$K$169</formula1>
    </dataValidation>
    <dataValidation type="list" allowBlank="1" sqref="A92:A103">
      <formula1>'Dishes'!$K$5:$K$169</formula1>
    </dataValidation>
    <dataValidation type="list" allowBlank="1" sqref="D107">
      <formula1>"kg,l,pc,portions"</formula1>
    </dataValidation>
    <dataValidation type="list" allowBlank="1" sqref="D124">
      <formula1>"kg,l,pc,portions"</formula1>
    </dataValidation>
    <dataValidation type="list" allowBlank="1" sqref="D141">
      <formula1>"kg,l,pc,portions"</formula1>
    </dataValidation>
    <dataValidation type="list" allowBlank="1" sqref="D158">
      <formula1>"kg,l,pc,portions"</formula1>
    </dataValidation>
    <dataValidation type="list" allowBlank="1" sqref="D175">
      <formula1>"kg,l,pc,portions"</formula1>
    </dataValidation>
    <dataValidation type="list" allowBlank="1" sqref="D192">
      <formula1>"kg,l,pc,portions"</formula1>
    </dataValidation>
    <dataValidation type="list" allowBlank="1" sqref="D209">
      <formula1>"kg,l,pc,portions"</formula1>
    </dataValidation>
    <dataValidation type="list" allowBlank="1" sqref="D22">
      <formula1>"kg,l,pc,portions"</formula1>
    </dataValidation>
    <dataValidation type="list" allowBlank="1" sqref="D226">
      <formula1>"kg,l,pc,portions"</formula1>
    </dataValidation>
    <dataValidation type="list" allowBlank="1" sqref="D243">
      <formula1>"kg,l,pc,portions"</formula1>
    </dataValidation>
    <dataValidation type="list" allowBlank="1" sqref="D39">
      <formula1>"kg,l,pc,portions"</formula1>
    </dataValidation>
    <dataValidation type="list" allowBlank="1" sqref="D5">
      <formula1>"kg,l,pc,portions"</formula1>
    </dataValidation>
    <dataValidation type="list" allowBlank="1" sqref="D56">
      <formula1>"kg,l,pc,portions"</formula1>
    </dataValidation>
    <dataValidation type="list" allowBlank="1" sqref="D73">
      <formula1>"kg,l,pc,portions"</formula1>
    </dataValidation>
    <dataValidation type="list" allowBlank="1" sqref="D90">
      <formula1>"kg,l,pc,portions"</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3"/>
  <sheetViews>
    <sheetView workbookViewId="0"/>
  </sheetViews>
  <sheetFormatPr defaultRowHeight="15" outlineLevelRow="0" outlineLevelCol="0" x14ac:dyDescent="55"/>
  <cols>
    <col min="1" max="1" width="34" customWidth="1"/>
    <col min="2" max="2" width="14" customWidth="1"/>
    <col min="3" max="3" width="10" customWidth="1"/>
    <col min="4" max="4" width="16" customWidth="1"/>
    <col min="5" max="5" width="14" customWidth="1"/>
    <col min="6" max="6" width="40" customWidth="1"/>
    <col min="7" max="7" width="3" customWidth="1"/>
    <col min="8" max="8" width="34" customWidth="1"/>
    <col min="9" max="9" width="16" customWidth="1"/>
    <col min="10" max="10" width="12" customWidth="1"/>
    <col min="11" max="11" width="30" hidden="1" customWidth="1"/>
    <col min="12" max="12" width="4" hidden="1" customWidth="1"/>
  </cols>
  <sheetData>
    <row r="1" spans="1:1" x14ac:dyDescent="0.25">
      <c r="A1" s="1" t="s">
        <v>48</v>
      </c>
    </row>
    <row r="2" spans="1:1" x14ac:dyDescent="0.25">
      <c r="A2" s="2" t="s">
        <v>16</v>
      </c>
    </row>
    <row r="4" spans="8:10" x14ac:dyDescent="0.25">
      <c r="H4" s="4" t="s">
        <v>49</v>
      </c>
      <c r="I4" s="4" t="s">
        <v>50</v>
      </c>
      <c r="J4" s="4" t="s">
        <v>40</v>
      </c>
    </row>
    <row r="5" spans="1:11" x14ac:dyDescent="0.25">
      <c r="A5" s="11" t="s">
        <v>51</v>
      </c>
      <c r="B5" s="2" t="s">
        <v>52</v>
      </c>
      <c r="C5" s="5">
        <v>1</v>
      </c>
      <c r="D5" s="2" t="str">
        <f>IF(C5=1,"portion","portions")</f>
        <v>portion</v>
      </c>
      <c r="E5" s="10" t="str">
        <f>IF(A5="","",IF(COUNTIF($H$5:$H$34,A5)&gt;1,"name used twice, only the first counts",IF(NOT(ISNUMBER(C5)),"number of portions missing",IF(C5&lt;=0,"number of portions missing",IF(SUM(L7:L21)&gt;0,"check the rows with a note","")))))</f>
        <v/>
      </c>
      <c r="H5" t="str">
        <f>IF(A5="","",A5)</f>
        <v>Roast beef with red wine sauce</v>
      </c>
      <c r="I5" s="15">
        <f>IF(A5="","",E23)</f>
        <v>9.62</v>
      </c>
      <c r="J5" s="14">
        <f>IF(A5="","",SUM(L7:L21)+IF(AND(E5&lt;&gt;"",E5&lt;&gt;"check the rows with a note"),1,0))</f>
        <v>0</v>
      </c>
      <c r="K5" t="str">
        <f>IF('Ingredients'!A5="","",'Ingredients'!A5)</f>
        <v>Beef rump</v>
      </c>
    </row>
    <row r="6" spans="1:11" x14ac:dyDescent="0.25">
      <c r="A6" s="4" t="s">
        <v>43</v>
      </c>
      <c r="B6" s="4" t="s">
        <v>44</v>
      </c>
      <c r="C6" s="4" t="s">
        <v>18</v>
      </c>
      <c r="D6" s="4" t="s">
        <v>45</v>
      </c>
      <c r="E6" s="4" t="s">
        <v>46</v>
      </c>
      <c r="F6" s="4" t="s">
        <v>24</v>
      </c>
      <c r="H6" t="str">
        <f>IF(A25="","",A25)</f>
        <v>Beef stew</v>
      </c>
      <c r="I6" s="15">
        <f>IF(A25="","",E43)</f>
        <v>6.4</v>
      </c>
      <c r="J6" s="14">
        <f>IF(A25="","",SUM(L27:L41)+IF(AND(E25&lt;&gt;"",E25&lt;&gt;"check the rows with a note"),1,0))</f>
        <v>0</v>
      </c>
      <c r="K6" t="str">
        <f>IF('Ingredients'!A6="","",'Ingredients'!A6)</f>
        <v>Beef shoulder</v>
      </c>
    </row>
    <row r="7" spans="1:12" x14ac:dyDescent="0.25">
      <c r="A7" s="5" t="s">
        <v>26</v>
      </c>
      <c r="B7" s="12">
        <v>0.18</v>
      </c>
      <c r="C7" t="str">
        <f>IF(A7="","",IF(ISNUMBER(MATCH(A7,'Ingredients'!$A$5:$A$154,0)),INDEX('Ingredients'!$B$5:$B$154,MATCH(A7,'Ingredients'!$A$5:$A$154,0)),IF(ISNUMBER(MATCH(A7,'Base recipes'!$H$5:$H$19,0)),INDEX('Base recipes'!$I$5:$I$19,MATCH(A7,'Base recipes'!$H$5:$H$19,0)),"")))</f>
        <v>kg</v>
      </c>
      <c r="D7" s="13">
        <f>IF(A7="","",IF(ISNUMBER(MATCH(A7,'Ingredients'!$A$5:$A$154,0)),INDEX('Ingredients'!$G$5:$G$154,MATCH(A7,'Ingredients'!$A$5:$A$154,0)),IF(ISNUMBER(MATCH(A7,'Base recipes'!$H$5:$H$19,0)),INDEX('Base recipes'!$J$5:$J$19,MATCH(A7,'Base recipes'!$H$5:$H$19,0)),"")))</f>
        <v>44.87</v>
      </c>
      <c r="E7" s="15">
        <f>IF(OR(A7="",NOT(ISNUMBER(B7)),NOT(ISNUMBER(D7))),"",ROUND(B7*D7,2))</f>
        <v>8.08</v>
      </c>
      <c r="F7" s="10" t="str">
        <f>IF(A7="","",IF(OR(ISNUMBER(MATCH(A7,'Ingredients'!$A$5:$A$154,0)),ISNUMBER(MATCH(A7,'Base recipes'!$H$5:$H$19,0))),IF(NOT(ISNUMBER(D7)),"price missing",IF(NOT(ISNUMBER(B7)),"quantity missing",IF(ISNUMBER(MATCH(A7,'Ingredients'!$A$5:$A$154,0)),"",IF(INDEX('Base recipes'!$K$5:$K$19,MATCH(A7,'Base recipes'!$H$5:$H$19,0))&gt;0,"base recipe incomplete","")))),"not found"))</f>
        <v/>
      </c>
      <c r="H7" t="str">
        <f>IF(A45="","",A45)</f>
        <v/>
      </c>
      <c r="I7" s="15" t="str">
        <f>IF(A45="","",E63)</f>
        <v/>
      </c>
      <c r="J7" s="14" t="str">
        <f>IF(A45="","",SUM(L47:L61)+IF(AND(E45&lt;&gt;"",E45&lt;&gt;"check the rows with a note"),1,0))</f>
        <v/>
      </c>
      <c r="K7" t="str">
        <f>IF('Ingredients'!A7="","",'Ingredients'!A7)</f>
        <v>Carrots</v>
      </c>
      <c r="L7">
        <f>IF(F7="",0,1)</f>
        <v>0</v>
      </c>
    </row>
    <row r="8" spans="1:12" x14ac:dyDescent="0.25">
      <c r="A8" s="5" t="s">
        <v>41</v>
      </c>
      <c r="B8" s="12">
        <v>0.1</v>
      </c>
      <c r="C8" t="str">
        <f>IF(A8="","",IF(ISNUMBER(MATCH(A8,'Ingredients'!$A$5:$A$154,0)),INDEX('Ingredients'!$B$5:$B$154,MATCH(A8,'Ingredients'!$A$5:$A$154,0)),IF(ISNUMBER(MATCH(A8,'Base recipes'!$H$5:$H$19,0)),INDEX('Base recipes'!$I$5:$I$19,MATCH(A8,'Base recipes'!$H$5:$H$19,0)),"")))</f>
        <v>l</v>
      </c>
      <c r="D8" s="13">
        <f>IF(A8="","",IF(ISNUMBER(MATCH(A8,'Ingredients'!$A$5:$A$154,0)),INDEX('Ingredients'!$G$5:$G$154,MATCH(A8,'Ingredients'!$A$5:$A$154,0)),IF(ISNUMBER(MATCH(A8,'Base recipes'!$H$5:$H$19,0)),INDEX('Base recipes'!$J$5:$J$19,MATCH(A8,'Base recipes'!$H$5:$H$19,0)),"")))</f>
        <v>11.3375</v>
      </c>
      <c r="E8" s="15">
        <f>IF(OR(A8="",NOT(ISNUMBER(B8)),NOT(ISNUMBER(D8))),"",ROUND(B8*D8,2))</f>
        <v>1.13</v>
      </c>
      <c r="F8" s="10" t="str">
        <f>IF(A8="","",IF(OR(ISNUMBER(MATCH(A8,'Ingredients'!$A$5:$A$154,0)),ISNUMBER(MATCH(A8,'Base recipes'!$H$5:$H$19,0))),IF(NOT(ISNUMBER(D8)),"price missing",IF(NOT(ISNUMBER(B8)),"quantity missing",IF(ISNUMBER(MATCH(A8,'Ingredients'!$A$5:$A$154,0)),"",IF(INDEX('Base recipes'!$K$5:$K$19,MATCH(A8,'Base recipes'!$H$5:$H$19,0))&gt;0,"base recipe incomplete","")))),"not found"))</f>
        <v/>
      </c>
      <c r="H8" t="str">
        <f>IF(A65="","",A65)</f>
        <v/>
      </c>
      <c r="I8" s="15" t="str">
        <f>IF(A65="","",E83)</f>
        <v/>
      </c>
      <c r="J8" s="14" t="str">
        <f>IF(A65="","",SUM(L67:L81)+IF(AND(E65&lt;&gt;"",E65&lt;&gt;"check the rows with a note"),1,0))</f>
        <v/>
      </c>
      <c r="K8" t="str">
        <f>IF('Ingredients'!A8="","",'Ingredients'!A8)</f>
        <v>Red wine</v>
      </c>
      <c r="L8">
        <f>IF(F8="",0,1)</f>
        <v>0</v>
      </c>
    </row>
    <row r="9" spans="1:12" x14ac:dyDescent="0.25">
      <c r="A9" s="5" t="s">
        <v>30</v>
      </c>
      <c r="B9" s="12">
        <v>0.12</v>
      </c>
      <c r="C9" t="str">
        <f>IF(A9="","",IF(ISNUMBER(MATCH(A9,'Ingredients'!$A$5:$A$154,0)),INDEX('Ingredients'!$B$5:$B$154,MATCH(A9,'Ingredients'!$A$5:$A$154,0)),IF(ISNUMBER(MATCH(A9,'Base recipes'!$H$5:$H$19,0)),INDEX('Base recipes'!$I$5:$I$19,MATCH(A9,'Base recipes'!$H$5:$H$19,0)),"")))</f>
        <v>kg</v>
      </c>
      <c r="D9" s="13">
        <f>IF(A9="","",IF(ISNUMBER(MATCH(A9,'Ingredients'!$A$5:$A$154,0)),INDEX('Ingredients'!$G$5:$G$154,MATCH(A9,'Ingredients'!$A$5:$A$154,0)),IF(ISNUMBER(MATCH(A9,'Base recipes'!$H$5:$H$19,0)),INDEX('Base recipes'!$J$5:$J$19,MATCH(A9,'Base recipes'!$H$5:$H$19,0)),"")))</f>
        <v>3.41</v>
      </c>
      <c r="E9" s="15">
        <f>IF(OR(A9="",NOT(ISNUMBER(B9)),NOT(ISNUMBER(D9))),"",ROUND(B9*D9,2))</f>
        <v>0.41</v>
      </c>
      <c r="F9" s="10" t="str">
        <f>IF(A9="","",IF(OR(ISNUMBER(MATCH(A9,'Ingredients'!$A$5:$A$154,0)),ISNUMBER(MATCH(A9,'Base recipes'!$H$5:$H$19,0))),IF(NOT(ISNUMBER(D9)),"price missing",IF(NOT(ISNUMBER(B9)),"quantity missing",IF(ISNUMBER(MATCH(A9,'Ingredients'!$A$5:$A$154,0)),"",IF(INDEX('Base recipes'!$K$5:$K$19,MATCH(A9,'Base recipes'!$H$5:$H$19,0))&gt;0,"base recipe incomplete","")))),"not found"))</f>
        <v/>
      </c>
      <c r="H9" t="str">
        <f>IF(A85="","",A85)</f>
        <v/>
      </c>
      <c r="I9" s="15" t="str">
        <f>IF(A85="","",E103)</f>
        <v/>
      </c>
      <c r="J9" s="14" t="str">
        <f>IF(A85="","",SUM(L87:L101)+IF(AND(E85&lt;&gt;"",E85&lt;&gt;"check the rows with a note"),1,0))</f>
        <v/>
      </c>
      <c r="K9" t="str">
        <f>IF('Ingredients'!A9="","",'Ingredients'!A9)</f>
        <v>Roast stock (bought in)</v>
      </c>
      <c r="L9">
        <f>IF(F9="",0,1)</f>
        <v>0</v>
      </c>
    </row>
    <row r="10" spans="1:12" x14ac:dyDescent="0.25">
      <c r="A10" s="5"/>
      <c r="B10" s="12"/>
      <c r="C10" t="str">
        <f>IF(A10="","",IF(ISNUMBER(MATCH(A10,'Ingredients'!$A$5:$A$154,0)),INDEX('Ingredients'!$B$5:$B$154,MATCH(A10,'Ingredients'!$A$5:$A$154,0)),IF(ISNUMBER(MATCH(A10,'Base recipes'!$H$5:$H$19,0)),INDEX('Base recipes'!$I$5:$I$19,MATCH(A10,'Base recipes'!$H$5:$H$19,0)),"")))</f>
        <v/>
      </c>
      <c r="D10" s="13" t="str">
        <f>IF(A10="","",IF(ISNUMBER(MATCH(A10,'Ingredients'!$A$5:$A$154,0)),INDEX('Ingredients'!$G$5:$G$154,MATCH(A10,'Ingredients'!$A$5:$A$154,0)),IF(ISNUMBER(MATCH(A10,'Base recipes'!$H$5:$H$19,0)),INDEX('Base recipes'!$J$5:$J$19,MATCH(A10,'Base recipes'!$H$5:$H$19,0)),"")))</f>
        <v/>
      </c>
      <c r="E10" s="15" t="str">
        <f>IF(OR(A10="",NOT(ISNUMBER(B10)),NOT(ISNUMBER(D10))),"",ROUND(B10*D10,2))</f>
        <v/>
      </c>
      <c r="F10" s="10" t="str">
        <f>IF(A10="","",IF(OR(ISNUMBER(MATCH(A10,'Ingredients'!$A$5:$A$154,0)),ISNUMBER(MATCH(A10,'Base recipes'!$H$5:$H$19,0))),IF(NOT(ISNUMBER(D10)),"price missing",IF(NOT(ISNUMBER(B10)),"quantity missing",IF(ISNUMBER(MATCH(A10,'Ingredients'!$A$5:$A$154,0)),"",IF(INDEX('Base recipes'!$K$5:$K$19,MATCH(A10,'Base recipes'!$H$5:$H$19,0))&gt;0,"base recipe incomplete","")))),"not found"))</f>
        <v/>
      </c>
      <c r="H10" t="str">
        <f>IF(A105="","",A105)</f>
        <v/>
      </c>
      <c r="I10" s="15" t="str">
        <f>IF(A105="","",E123)</f>
        <v/>
      </c>
      <c r="J10" s="14" t="str">
        <f>IF(A105="","",SUM(L107:L121)+IF(AND(E105&lt;&gt;"",E105&lt;&gt;"check the rows with a note"),1,0))</f>
        <v/>
      </c>
      <c r="K10" t="str">
        <f>IF('Ingredients'!A10="","",'Ingredients'!A10)</f>
        <v>Shallots</v>
      </c>
      <c r="L10">
        <f>IF(F10="",0,1)</f>
        <v>0</v>
      </c>
    </row>
    <row r="11" spans="1:12" x14ac:dyDescent="0.25">
      <c r="A11" s="5"/>
      <c r="B11" s="12"/>
      <c r="C11" t="str">
        <f>IF(A11="","",IF(ISNUMBER(MATCH(A11,'Ingredients'!$A$5:$A$154,0)),INDEX('Ingredients'!$B$5:$B$154,MATCH(A11,'Ingredients'!$A$5:$A$154,0)),IF(ISNUMBER(MATCH(A11,'Base recipes'!$H$5:$H$19,0)),INDEX('Base recipes'!$I$5:$I$19,MATCH(A11,'Base recipes'!$H$5:$H$19,0)),"")))</f>
        <v/>
      </c>
      <c r="D11" s="13" t="str">
        <f>IF(A11="","",IF(ISNUMBER(MATCH(A11,'Ingredients'!$A$5:$A$154,0)),INDEX('Ingredients'!$G$5:$G$154,MATCH(A11,'Ingredients'!$A$5:$A$154,0)),IF(ISNUMBER(MATCH(A11,'Base recipes'!$H$5:$H$19,0)),INDEX('Base recipes'!$J$5:$J$19,MATCH(A11,'Base recipes'!$H$5:$H$19,0)),"")))</f>
        <v/>
      </c>
      <c r="E11" s="15" t="str">
        <f>IF(OR(A11="",NOT(ISNUMBER(B11)),NOT(ISNUMBER(D11))),"",ROUND(B11*D11,2))</f>
        <v/>
      </c>
      <c r="F11" s="10" t="str">
        <f>IF(A11="","",IF(OR(ISNUMBER(MATCH(A11,'Ingredients'!$A$5:$A$154,0)),ISNUMBER(MATCH(A11,'Base recipes'!$H$5:$H$19,0))),IF(NOT(ISNUMBER(D11)),"price missing",IF(NOT(ISNUMBER(B11)),"quantity missing",IF(ISNUMBER(MATCH(A11,'Ingredients'!$A$5:$A$154,0)),"",IF(INDEX('Base recipes'!$K$5:$K$19,MATCH(A11,'Base recipes'!$H$5:$H$19,0))&gt;0,"base recipe incomplete","")))),"not found"))</f>
        <v/>
      </c>
      <c r="H11" t="str">
        <f>IF(A125="","",A125)</f>
        <v/>
      </c>
      <c r="I11" s="15" t="str">
        <f>IF(A125="","",E143)</f>
        <v/>
      </c>
      <c r="J11" s="14" t="str">
        <f>IF(A125="","",SUM(L127:L141)+IF(AND(E125&lt;&gt;"",E125&lt;&gt;"check the rows with a note"),1,0))</f>
        <v/>
      </c>
      <c r="K11" t="str">
        <f>IF('Ingredients'!A11="","",'Ingredients'!A11)</f>
        <v>Butter</v>
      </c>
      <c r="L11">
        <f>IF(F11="",0,1)</f>
        <v>0</v>
      </c>
    </row>
    <row r="12" spans="1:12" x14ac:dyDescent="0.25">
      <c r="A12" s="5"/>
      <c r="B12" s="12"/>
      <c r="C12" t="str">
        <f>IF(A12="","",IF(ISNUMBER(MATCH(A12,'Ingredients'!$A$5:$A$154,0)),INDEX('Ingredients'!$B$5:$B$154,MATCH(A12,'Ingredients'!$A$5:$A$154,0)),IF(ISNUMBER(MATCH(A12,'Base recipes'!$H$5:$H$19,0)),INDEX('Base recipes'!$I$5:$I$19,MATCH(A12,'Base recipes'!$H$5:$H$19,0)),"")))</f>
        <v/>
      </c>
      <c r="D12" s="13" t="str">
        <f>IF(A12="","",IF(ISNUMBER(MATCH(A12,'Ingredients'!$A$5:$A$154,0)),INDEX('Ingredients'!$G$5:$G$154,MATCH(A12,'Ingredients'!$A$5:$A$154,0)),IF(ISNUMBER(MATCH(A12,'Base recipes'!$H$5:$H$19,0)),INDEX('Base recipes'!$J$5:$J$19,MATCH(A12,'Base recipes'!$H$5:$H$19,0)),"")))</f>
        <v/>
      </c>
      <c r="E12" s="15" t="str">
        <f>IF(OR(A12="",NOT(ISNUMBER(B12)),NOT(ISNUMBER(D12))),"",ROUND(B12*D12,2))</f>
        <v/>
      </c>
      <c r="F12" s="10" t="str">
        <f>IF(A12="","",IF(OR(ISNUMBER(MATCH(A12,'Ingredients'!$A$5:$A$154,0)),ISNUMBER(MATCH(A12,'Base recipes'!$H$5:$H$19,0))),IF(NOT(ISNUMBER(D12)),"price missing",IF(NOT(ISNUMBER(B12)),"quantity missing",IF(ISNUMBER(MATCH(A12,'Ingredients'!$A$5:$A$154,0)),"",IF(INDEX('Base recipes'!$K$5:$K$19,MATCH(A12,'Base recipes'!$H$5:$H$19,0))&gt;0,"base recipe incomplete","")))),"not found"))</f>
        <v/>
      </c>
      <c r="H12" t="str">
        <f>IF(A145="","",A145)</f>
        <v/>
      </c>
      <c r="I12" s="15" t="str">
        <f>IF(A145="","",E163)</f>
        <v/>
      </c>
      <c r="J12" s="14" t="str">
        <f>IF(A145="","",SUM(L147:L161)+IF(AND(E145&lt;&gt;"",E145&lt;&gt;"check the rows with a note"),1,0))</f>
        <v/>
      </c>
      <c r="K12" t="str">
        <f>IF('Ingredients'!A12="","",'Ingredients'!A12)</f>
        <v/>
      </c>
      <c r="L12">
        <f>IF(F12="",0,1)</f>
        <v>0</v>
      </c>
    </row>
    <row r="13" spans="1:12" x14ac:dyDescent="0.25">
      <c r="A13" s="5"/>
      <c r="B13" s="12"/>
      <c r="C13" t="str">
        <f>IF(A13="","",IF(ISNUMBER(MATCH(A13,'Ingredients'!$A$5:$A$154,0)),INDEX('Ingredients'!$B$5:$B$154,MATCH(A13,'Ingredients'!$A$5:$A$154,0)),IF(ISNUMBER(MATCH(A13,'Base recipes'!$H$5:$H$19,0)),INDEX('Base recipes'!$I$5:$I$19,MATCH(A13,'Base recipes'!$H$5:$H$19,0)),"")))</f>
        <v/>
      </c>
      <c r="D13" s="13" t="str">
        <f>IF(A13="","",IF(ISNUMBER(MATCH(A13,'Ingredients'!$A$5:$A$154,0)),INDEX('Ingredients'!$G$5:$G$154,MATCH(A13,'Ingredients'!$A$5:$A$154,0)),IF(ISNUMBER(MATCH(A13,'Base recipes'!$H$5:$H$19,0)),INDEX('Base recipes'!$J$5:$J$19,MATCH(A13,'Base recipes'!$H$5:$H$19,0)),"")))</f>
        <v/>
      </c>
      <c r="E13" s="15" t="str">
        <f>IF(OR(A13="",NOT(ISNUMBER(B13)),NOT(ISNUMBER(D13))),"",ROUND(B13*D13,2))</f>
        <v/>
      </c>
      <c r="F13" s="10" t="str">
        <f>IF(A13="","",IF(OR(ISNUMBER(MATCH(A13,'Ingredients'!$A$5:$A$154,0)),ISNUMBER(MATCH(A13,'Base recipes'!$H$5:$H$19,0))),IF(NOT(ISNUMBER(D13)),"price missing",IF(NOT(ISNUMBER(B13)),"quantity missing",IF(ISNUMBER(MATCH(A13,'Ingredients'!$A$5:$A$154,0)),"",IF(INDEX('Base recipes'!$K$5:$K$19,MATCH(A13,'Base recipes'!$H$5:$H$19,0))&gt;0,"base recipe incomplete","")))),"not found"))</f>
        <v/>
      </c>
      <c r="H13" t="str">
        <f>IF(A165="","",A165)</f>
        <v/>
      </c>
      <c r="I13" s="15" t="str">
        <f>IF(A165="","",E183)</f>
        <v/>
      </c>
      <c r="J13" s="14" t="str">
        <f>IF(A165="","",SUM(L167:L181)+IF(AND(E165&lt;&gt;"",E165&lt;&gt;"check the rows with a note"),1,0))</f>
        <v/>
      </c>
      <c r="K13" t="str">
        <f>IF('Ingredients'!A13="","",'Ingredients'!A13)</f>
        <v/>
      </c>
      <c r="L13">
        <f>IF(F13="",0,1)</f>
        <v>0</v>
      </c>
    </row>
    <row r="14" spans="1:12" x14ac:dyDescent="0.25">
      <c r="A14" s="5"/>
      <c r="B14" s="12"/>
      <c r="C14" t="str">
        <f>IF(A14="","",IF(ISNUMBER(MATCH(A14,'Ingredients'!$A$5:$A$154,0)),INDEX('Ingredients'!$B$5:$B$154,MATCH(A14,'Ingredients'!$A$5:$A$154,0)),IF(ISNUMBER(MATCH(A14,'Base recipes'!$H$5:$H$19,0)),INDEX('Base recipes'!$I$5:$I$19,MATCH(A14,'Base recipes'!$H$5:$H$19,0)),"")))</f>
        <v/>
      </c>
      <c r="D14" s="13" t="str">
        <f>IF(A14="","",IF(ISNUMBER(MATCH(A14,'Ingredients'!$A$5:$A$154,0)),INDEX('Ingredients'!$G$5:$G$154,MATCH(A14,'Ingredients'!$A$5:$A$154,0)),IF(ISNUMBER(MATCH(A14,'Base recipes'!$H$5:$H$19,0)),INDEX('Base recipes'!$J$5:$J$19,MATCH(A14,'Base recipes'!$H$5:$H$19,0)),"")))</f>
        <v/>
      </c>
      <c r="E14" s="15" t="str">
        <f>IF(OR(A14="",NOT(ISNUMBER(B14)),NOT(ISNUMBER(D14))),"",ROUND(B14*D14,2))</f>
        <v/>
      </c>
      <c r="F14" s="10" t="str">
        <f>IF(A14="","",IF(OR(ISNUMBER(MATCH(A14,'Ingredients'!$A$5:$A$154,0)),ISNUMBER(MATCH(A14,'Base recipes'!$H$5:$H$19,0))),IF(NOT(ISNUMBER(D14)),"price missing",IF(NOT(ISNUMBER(B14)),"quantity missing",IF(ISNUMBER(MATCH(A14,'Ingredients'!$A$5:$A$154,0)),"",IF(INDEX('Base recipes'!$K$5:$K$19,MATCH(A14,'Base recipes'!$H$5:$H$19,0))&gt;0,"base recipe incomplete","")))),"not found"))</f>
        <v/>
      </c>
      <c r="H14" t="str">
        <f>IF(A185="","",A185)</f>
        <v/>
      </c>
      <c r="I14" s="15" t="str">
        <f>IF(A185="","",E203)</f>
        <v/>
      </c>
      <c r="J14" s="14" t="str">
        <f>IF(A185="","",SUM(L187:L201)+IF(AND(E185&lt;&gt;"",E185&lt;&gt;"check the rows with a note"),1,0))</f>
        <v/>
      </c>
      <c r="K14" t="str">
        <f>IF('Ingredients'!A14="","",'Ingredients'!A14)</f>
        <v/>
      </c>
      <c r="L14">
        <f>IF(F14="",0,1)</f>
        <v>0</v>
      </c>
    </row>
    <row r="15" spans="1:12" x14ac:dyDescent="0.25">
      <c r="A15" s="5"/>
      <c r="B15" s="12"/>
      <c r="C15" t="str">
        <f>IF(A15="","",IF(ISNUMBER(MATCH(A15,'Ingredients'!$A$5:$A$154,0)),INDEX('Ingredients'!$B$5:$B$154,MATCH(A15,'Ingredients'!$A$5:$A$154,0)),IF(ISNUMBER(MATCH(A15,'Base recipes'!$H$5:$H$19,0)),INDEX('Base recipes'!$I$5:$I$19,MATCH(A15,'Base recipes'!$H$5:$H$19,0)),"")))</f>
        <v/>
      </c>
      <c r="D15" s="13" t="str">
        <f>IF(A15="","",IF(ISNUMBER(MATCH(A15,'Ingredients'!$A$5:$A$154,0)),INDEX('Ingredients'!$G$5:$G$154,MATCH(A15,'Ingredients'!$A$5:$A$154,0)),IF(ISNUMBER(MATCH(A15,'Base recipes'!$H$5:$H$19,0)),INDEX('Base recipes'!$J$5:$J$19,MATCH(A15,'Base recipes'!$H$5:$H$19,0)),"")))</f>
        <v/>
      </c>
      <c r="E15" s="15" t="str">
        <f>IF(OR(A15="",NOT(ISNUMBER(B15)),NOT(ISNUMBER(D15))),"",ROUND(B15*D15,2))</f>
        <v/>
      </c>
      <c r="F15" s="10" t="str">
        <f>IF(A15="","",IF(OR(ISNUMBER(MATCH(A15,'Ingredients'!$A$5:$A$154,0)),ISNUMBER(MATCH(A15,'Base recipes'!$H$5:$H$19,0))),IF(NOT(ISNUMBER(D15)),"price missing",IF(NOT(ISNUMBER(B15)),"quantity missing",IF(ISNUMBER(MATCH(A15,'Ingredients'!$A$5:$A$154,0)),"",IF(INDEX('Base recipes'!$K$5:$K$19,MATCH(A15,'Base recipes'!$H$5:$H$19,0))&gt;0,"base recipe incomplete","")))),"not found"))</f>
        <v/>
      </c>
      <c r="H15" t="str">
        <f>IF(A205="","",A205)</f>
        <v/>
      </c>
      <c r="I15" s="15" t="str">
        <f>IF(A205="","",E223)</f>
        <v/>
      </c>
      <c r="J15" s="14" t="str">
        <f>IF(A205="","",SUM(L207:L221)+IF(AND(E205&lt;&gt;"",E205&lt;&gt;"check the rows with a note"),1,0))</f>
        <v/>
      </c>
      <c r="K15" t="str">
        <f>IF('Ingredients'!A15="","",'Ingredients'!A15)</f>
        <v/>
      </c>
      <c r="L15">
        <f>IF(F15="",0,1)</f>
        <v>0</v>
      </c>
    </row>
    <row r="16" spans="1:12" x14ac:dyDescent="0.25">
      <c r="A16" s="5"/>
      <c r="B16" s="12"/>
      <c r="C16" t="str">
        <f>IF(A16="","",IF(ISNUMBER(MATCH(A16,'Ingredients'!$A$5:$A$154,0)),INDEX('Ingredients'!$B$5:$B$154,MATCH(A16,'Ingredients'!$A$5:$A$154,0)),IF(ISNUMBER(MATCH(A16,'Base recipes'!$H$5:$H$19,0)),INDEX('Base recipes'!$I$5:$I$19,MATCH(A16,'Base recipes'!$H$5:$H$19,0)),"")))</f>
        <v/>
      </c>
      <c r="D16" s="13" t="str">
        <f>IF(A16="","",IF(ISNUMBER(MATCH(A16,'Ingredients'!$A$5:$A$154,0)),INDEX('Ingredients'!$G$5:$G$154,MATCH(A16,'Ingredients'!$A$5:$A$154,0)),IF(ISNUMBER(MATCH(A16,'Base recipes'!$H$5:$H$19,0)),INDEX('Base recipes'!$J$5:$J$19,MATCH(A16,'Base recipes'!$H$5:$H$19,0)),"")))</f>
        <v/>
      </c>
      <c r="E16" s="15" t="str">
        <f>IF(OR(A16="",NOT(ISNUMBER(B16)),NOT(ISNUMBER(D16))),"",ROUND(B16*D16,2))</f>
        <v/>
      </c>
      <c r="F16" s="10" t="str">
        <f>IF(A16="","",IF(OR(ISNUMBER(MATCH(A16,'Ingredients'!$A$5:$A$154,0)),ISNUMBER(MATCH(A16,'Base recipes'!$H$5:$H$19,0))),IF(NOT(ISNUMBER(D16)),"price missing",IF(NOT(ISNUMBER(B16)),"quantity missing",IF(ISNUMBER(MATCH(A16,'Ingredients'!$A$5:$A$154,0)),"",IF(INDEX('Base recipes'!$K$5:$K$19,MATCH(A16,'Base recipes'!$H$5:$H$19,0))&gt;0,"base recipe incomplete","")))),"not found"))</f>
        <v/>
      </c>
      <c r="H16" t="str">
        <f>IF(A225="","",A225)</f>
        <v/>
      </c>
      <c r="I16" s="15" t="str">
        <f>IF(A225="","",E243)</f>
        <v/>
      </c>
      <c r="J16" s="14" t="str">
        <f>IF(A225="","",SUM(L227:L241)+IF(AND(E225&lt;&gt;"",E225&lt;&gt;"check the rows with a note"),1,0))</f>
        <v/>
      </c>
      <c r="K16" t="str">
        <f>IF('Ingredients'!A16="","",'Ingredients'!A16)</f>
        <v/>
      </c>
      <c r="L16">
        <f>IF(F16="",0,1)</f>
        <v>0</v>
      </c>
    </row>
    <row r="17" spans="1:12" x14ac:dyDescent="0.25">
      <c r="A17" s="5"/>
      <c r="B17" s="12"/>
      <c r="C17" t="str">
        <f>IF(A17="","",IF(ISNUMBER(MATCH(A17,'Ingredients'!$A$5:$A$154,0)),INDEX('Ingredients'!$B$5:$B$154,MATCH(A17,'Ingredients'!$A$5:$A$154,0)),IF(ISNUMBER(MATCH(A17,'Base recipes'!$H$5:$H$19,0)),INDEX('Base recipes'!$I$5:$I$19,MATCH(A17,'Base recipes'!$H$5:$H$19,0)),"")))</f>
        <v/>
      </c>
      <c r="D17" s="13" t="str">
        <f>IF(A17="","",IF(ISNUMBER(MATCH(A17,'Ingredients'!$A$5:$A$154,0)),INDEX('Ingredients'!$G$5:$G$154,MATCH(A17,'Ingredients'!$A$5:$A$154,0)),IF(ISNUMBER(MATCH(A17,'Base recipes'!$H$5:$H$19,0)),INDEX('Base recipes'!$J$5:$J$19,MATCH(A17,'Base recipes'!$H$5:$H$19,0)),"")))</f>
        <v/>
      </c>
      <c r="E17" s="15" t="str">
        <f>IF(OR(A17="",NOT(ISNUMBER(B17)),NOT(ISNUMBER(D17))),"",ROUND(B17*D17,2))</f>
        <v/>
      </c>
      <c r="F17" s="10" t="str">
        <f>IF(A17="","",IF(OR(ISNUMBER(MATCH(A17,'Ingredients'!$A$5:$A$154,0)),ISNUMBER(MATCH(A17,'Base recipes'!$H$5:$H$19,0))),IF(NOT(ISNUMBER(D17)),"price missing",IF(NOT(ISNUMBER(B17)),"quantity missing",IF(ISNUMBER(MATCH(A17,'Ingredients'!$A$5:$A$154,0)),"",IF(INDEX('Base recipes'!$K$5:$K$19,MATCH(A17,'Base recipes'!$H$5:$H$19,0))&gt;0,"base recipe incomplete","")))),"not found"))</f>
        <v/>
      </c>
      <c r="H17" t="str">
        <f>IF(A245="","",A245)</f>
        <v/>
      </c>
      <c r="I17" s="15" t="str">
        <f>IF(A245="","",E263)</f>
        <v/>
      </c>
      <c r="J17" s="14" t="str">
        <f>IF(A245="","",SUM(L247:L261)+IF(AND(E245&lt;&gt;"",E245&lt;&gt;"check the rows with a note"),1,0))</f>
        <v/>
      </c>
      <c r="K17" t="str">
        <f>IF('Ingredients'!A17="","",'Ingredients'!A17)</f>
        <v/>
      </c>
      <c r="L17">
        <f>IF(F17="",0,1)</f>
        <v>0</v>
      </c>
    </row>
    <row r="18" spans="1:12" x14ac:dyDescent="0.25">
      <c r="A18" s="5"/>
      <c r="B18" s="12"/>
      <c r="C18" t="str">
        <f>IF(A18="","",IF(ISNUMBER(MATCH(A18,'Ingredients'!$A$5:$A$154,0)),INDEX('Ingredients'!$B$5:$B$154,MATCH(A18,'Ingredients'!$A$5:$A$154,0)),IF(ISNUMBER(MATCH(A18,'Base recipes'!$H$5:$H$19,0)),INDEX('Base recipes'!$I$5:$I$19,MATCH(A18,'Base recipes'!$H$5:$H$19,0)),"")))</f>
        <v/>
      </c>
      <c r="D18" s="13" t="str">
        <f>IF(A18="","",IF(ISNUMBER(MATCH(A18,'Ingredients'!$A$5:$A$154,0)),INDEX('Ingredients'!$G$5:$G$154,MATCH(A18,'Ingredients'!$A$5:$A$154,0)),IF(ISNUMBER(MATCH(A18,'Base recipes'!$H$5:$H$19,0)),INDEX('Base recipes'!$J$5:$J$19,MATCH(A18,'Base recipes'!$H$5:$H$19,0)),"")))</f>
        <v/>
      </c>
      <c r="E18" s="15" t="str">
        <f>IF(OR(A18="",NOT(ISNUMBER(B18)),NOT(ISNUMBER(D18))),"",ROUND(B18*D18,2))</f>
        <v/>
      </c>
      <c r="F18" s="10" t="str">
        <f>IF(A18="","",IF(OR(ISNUMBER(MATCH(A18,'Ingredients'!$A$5:$A$154,0)),ISNUMBER(MATCH(A18,'Base recipes'!$H$5:$H$19,0))),IF(NOT(ISNUMBER(D18)),"price missing",IF(NOT(ISNUMBER(B18)),"quantity missing",IF(ISNUMBER(MATCH(A18,'Ingredients'!$A$5:$A$154,0)),"",IF(INDEX('Base recipes'!$K$5:$K$19,MATCH(A18,'Base recipes'!$H$5:$H$19,0))&gt;0,"base recipe incomplete","")))),"not found"))</f>
        <v/>
      </c>
      <c r="H18" t="str">
        <f>IF(A265="","",A265)</f>
        <v/>
      </c>
      <c r="I18" s="15" t="str">
        <f>IF(A265="","",E283)</f>
        <v/>
      </c>
      <c r="J18" s="14" t="str">
        <f>IF(A265="","",SUM(L267:L281)+IF(AND(E265&lt;&gt;"",E265&lt;&gt;"check the rows with a note"),1,0))</f>
        <v/>
      </c>
      <c r="K18" t="str">
        <f>IF('Ingredients'!A18="","",'Ingredients'!A18)</f>
        <v/>
      </c>
      <c r="L18">
        <f>IF(F18="",0,1)</f>
        <v>0</v>
      </c>
    </row>
    <row r="19" spans="1:12" x14ac:dyDescent="0.25">
      <c r="A19" s="5"/>
      <c r="B19" s="12"/>
      <c r="C19" t="str">
        <f>IF(A19="","",IF(ISNUMBER(MATCH(A19,'Ingredients'!$A$5:$A$154,0)),INDEX('Ingredients'!$B$5:$B$154,MATCH(A19,'Ingredients'!$A$5:$A$154,0)),IF(ISNUMBER(MATCH(A19,'Base recipes'!$H$5:$H$19,0)),INDEX('Base recipes'!$I$5:$I$19,MATCH(A19,'Base recipes'!$H$5:$H$19,0)),"")))</f>
        <v/>
      </c>
      <c r="D19" s="13" t="str">
        <f>IF(A19="","",IF(ISNUMBER(MATCH(A19,'Ingredients'!$A$5:$A$154,0)),INDEX('Ingredients'!$G$5:$G$154,MATCH(A19,'Ingredients'!$A$5:$A$154,0)),IF(ISNUMBER(MATCH(A19,'Base recipes'!$H$5:$H$19,0)),INDEX('Base recipes'!$J$5:$J$19,MATCH(A19,'Base recipes'!$H$5:$H$19,0)),"")))</f>
        <v/>
      </c>
      <c r="E19" s="15" t="str">
        <f>IF(OR(A19="",NOT(ISNUMBER(B19)),NOT(ISNUMBER(D19))),"",ROUND(B19*D19,2))</f>
        <v/>
      </c>
      <c r="F19" s="10" t="str">
        <f>IF(A19="","",IF(OR(ISNUMBER(MATCH(A19,'Ingredients'!$A$5:$A$154,0)),ISNUMBER(MATCH(A19,'Base recipes'!$H$5:$H$19,0))),IF(NOT(ISNUMBER(D19)),"price missing",IF(NOT(ISNUMBER(B19)),"quantity missing",IF(ISNUMBER(MATCH(A19,'Ingredients'!$A$5:$A$154,0)),"",IF(INDEX('Base recipes'!$K$5:$K$19,MATCH(A19,'Base recipes'!$H$5:$H$19,0))&gt;0,"base recipe incomplete","")))),"not found"))</f>
        <v/>
      </c>
      <c r="H19" t="str">
        <f>IF(A285="","",A285)</f>
        <v/>
      </c>
      <c r="I19" s="15" t="str">
        <f>IF(A285="","",E303)</f>
        <v/>
      </c>
      <c r="J19" s="14" t="str">
        <f>IF(A285="","",SUM(L287:L301)+IF(AND(E285&lt;&gt;"",E285&lt;&gt;"check the rows with a note"),1,0))</f>
        <v/>
      </c>
      <c r="K19" t="str">
        <f>IF('Ingredients'!A19="","",'Ingredients'!A19)</f>
        <v/>
      </c>
      <c r="L19">
        <f>IF(F19="",0,1)</f>
        <v>0</v>
      </c>
    </row>
    <row r="20" spans="1:12" x14ac:dyDescent="0.25">
      <c r="A20" s="5"/>
      <c r="B20" s="12"/>
      <c r="C20" t="str">
        <f>IF(A20="","",IF(ISNUMBER(MATCH(A20,'Ingredients'!$A$5:$A$154,0)),INDEX('Ingredients'!$B$5:$B$154,MATCH(A20,'Ingredients'!$A$5:$A$154,0)),IF(ISNUMBER(MATCH(A20,'Base recipes'!$H$5:$H$19,0)),INDEX('Base recipes'!$I$5:$I$19,MATCH(A20,'Base recipes'!$H$5:$H$19,0)),"")))</f>
        <v/>
      </c>
      <c r="D20" s="13" t="str">
        <f>IF(A20="","",IF(ISNUMBER(MATCH(A20,'Ingredients'!$A$5:$A$154,0)),INDEX('Ingredients'!$G$5:$G$154,MATCH(A20,'Ingredients'!$A$5:$A$154,0)),IF(ISNUMBER(MATCH(A20,'Base recipes'!$H$5:$H$19,0)),INDEX('Base recipes'!$J$5:$J$19,MATCH(A20,'Base recipes'!$H$5:$H$19,0)),"")))</f>
        <v/>
      </c>
      <c r="E20" s="15" t="str">
        <f>IF(OR(A20="",NOT(ISNUMBER(B20)),NOT(ISNUMBER(D20))),"",ROUND(B20*D20,2))</f>
        <v/>
      </c>
      <c r="F20" s="10" t="str">
        <f>IF(A20="","",IF(OR(ISNUMBER(MATCH(A20,'Ingredients'!$A$5:$A$154,0)),ISNUMBER(MATCH(A20,'Base recipes'!$H$5:$H$19,0))),IF(NOT(ISNUMBER(D20)),"price missing",IF(NOT(ISNUMBER(B20)),"quantity missing",IF(ISNUMBER(MATCH(A20,'Ingredients'!$A$5:$A$154,0)),"",IF(INDEX('Base recipes'!$K$5:$K$19,MATCH(A20,'Base recipes'!$H$5:$H$19,0))&gt;0,"base recipe incomplete","")))),"not found"))</f>
        <v/>
      </c>
      <c r="H20" t="str">
        <f>IF(A305="","",A305)</f>
        <v/>
      </c>
      <c r="I20" s="15" t="str">
        <f>IF(A305="","",E323)</f>
        <v/>
      </c>
      <c r="J20" s="14" t="str">
        <f>IF(A305="","",SUM(L307:L321)+IF(AND(E305&lt;&gt;"",E305&lt;&gt;"check the rows with a note"),1,0))</f>
        <v/>
      </c>
      <c r="K20" t="str">
        <f>IF('Ingredients'!A20="","",'Ingredients'!A20)</f>
        <v/>
      </c>
      <c r="L20">
        <f>IF(F20="",0,1)</f>
        <v>0</v>
      </c>
    </row>
    <row r="21" spans="1:12" x14ac:dyDescent="0.25">
      <c r="A21" s="5"/>
      <c r="B21" s="12"/>
      <c r="C21" t="str">
        <f>IF(A21="","",IF(ISNUMBER(MATCH(A21,'Ingredients'!$A$5:$A$154,0)),INDEX('Ingredients'!$B$5:$B$154,MATCH(A21,'Ingredients'!$A$5:$A$154,0)),IF(ISNUMBER(MATCH(A21,'Base recipes'!$H$5:$H$19,0)),INDEX('Base recipes'!$I$5:$I$19,MATCH(A21,'Base recipes'!$H$5:$H$19,0)),"")))</f>
        <v/>
      </c>
      <c r="D21" s="13" t="str">
        <f>IF(A21="","",IF(ISNUMBER(MATCH(A21,'Ingredients'!$A$5:$A$154,0)),INDEX('Ingredients'!$G$5:$G$154,MATCH(A21,'Ingredients'!$A$5:$A$154,0)),IF(ISNUMBER(MATCH(A21,'Base recipes'!$H$5:$H$19,0)),INDEX('Base recipes'!$J$5:$J$19,MATCH(A21,'Base recipes'!$H$5:$H$19,0)),"")))</f>
        <v/>
      </c>
      <c r="E21" s="15" t="str">
        <f>IF(OR(A21="",NOT(ISNUMBER(B21)),NOT(ISNUMBER(D21))),"",ROUND(B21*D21,2))</f>
        <v/>
      </c>
      <c r="F21" s="10" t="str">
        <f>IF(A21="","",IF(OR(ISNUMBER(MATCH(A21,'Ingredients'!$A$5:$A$154,0)),ISNUMBER(MATCH(A21,'Base recipes'!$H$5:$H$19,0))),IF(NOT(ISNUMBER(D21)),"price missing",IF(NOT(ISNUMBER(B21)),"quantity missing",IF(ISNUMBER(MATCH(A21,'Ingredients'!$A$5:$A$154,0)),"",IF(INDEX('Base recipes'!$K$5:$K$19,MATCH(A21,'Base recipes'!$H$5:$H$19,0))&gt;0,"base recipe incomplete","")))),"not found"))</f>
        <v/>
      </c>
      <c r="H21" t="str">
        <f>IF(A325="","",A325)</f>
        <v/>
      </c>
      <c r="I21" s="15" t="str">
        <f>IF(A325="","",E343)</f>
        <v/>
      </c>
      <c r="J21" s="14" t="str">
        <f>IF(A325="","",SUM(L327:L341)+IF(AND(E325&lt;&gt;"",E325&lt;&gt;"check the rows with a note"),1,0))</f>
        <v/>
      </c>
      <c r="K21" t="str">
        <f>IF('Ingredients'!A21="","",'Ingredients'!A21)</f>
        <v/>
      </c>
      <c r="L21">
        <f>IF(F21="",0,1)</f>
        <v>0</v>
      </c>
    </row>
    <row r="22" spans="1:11" x14ac:dyDescent="0.25">
      <c r="A22" s="16" t="s">
        <v>47</v>
      </c>
      <c r="E22" s="9">
        <f>IF(A5="","",ROUND(SUM(E7:E21),2))</f>
        <v>9.62</v>
      </c>
      <c r="H22" t="str">
        <f>IF(A345="","",A345)</f>
        <v/>
      </c>
      <c r="I22" s="15" t="str">
        <f>IF(A345="","",E363)</f>
        <v/>
      </c>
      <c r="J22" s="14" t="str">
        <f>IF(A345="","",SUM(L347:L361)+IF(AND(E345&lt;&gt;"",E345&lt;&gt;"check the rows with a note"),1,0))</f>
        <v/>
      </c>
      <c r="K22" t="str">
        <f>IF('Ingredients'!A22="","",'Ingredients'!A22)</f>
        <v/>
      </c>
    </row>
    <row r="23" spans="1:11" x14ac:dyDescent="0.25">
      <c r="A23" s="16" t="s">
        <v>50</v>
      </c>
      <c r="E23" s="9">
        <f>IF(OR(A5="",NOT(ISNUMBER(C5))),"",IF(C5&lt;=0,"",ROUND(E22/C5,2)))</f>
        <v>9.62</v>
      </c>
      <c r="H23" t="str">
        <f>IF(A365="","",A365)</f>
        <v/>
      </c>
      <c r="I23" s="15" t="str">
        <f>IF(A365="","",E383)</f>
        <v/>
      </c>
      <c r="J23" s="14" t="str">
        <f>IF(A365="","",SUM(L367:L381)+IF(AND(E365&lt;&gt;"",E365&lt;&gt;"check the rows with a note"),1,0))</f>
        <v/>
      </c>
      <c r="K23" t="str">
        <f>IF('Ingredients'!A23="","",'Ingredients'!A23)</f>
        <v/>
      </c>
    </row>
    <row r="24" spans="8:11" x14ac:dyDescent="0.25">
      <c r="H24" t="str">
        <f>IF(A385="","",A385)</f>
        <v/>
      </c>
      <c r="I24" s="15" t="str">
        <f>IF(A385="","",E403)</f>
        <v/>
      </c>
      <c r="J24" s="14" t="str">
        <f>IF(A385="","",SUM(L387:L401)+IF(AND(E385&lt;&gt;"",E385&lt;&gt;"check the rows with a note"),1,0))</f>
        <v/>
      </c>
      <c r="K24" t="str">
        <f>IF('Ingredients'!A24="","",'Ingredients'!A24)</f>
        <v/>
      </c>
    </row>
    <row r="25" ht="28" customHeight="1" spans="1:11" x14ac:dyDescent="0.25">
      <c r="A25" s="11" t="s">
        <v>53</v>
      </c>
      <c r="B25" s="2" t="s">
        <v>52</v>
      </c>
      <c r="C25" s="5">
        <v>20</v>
      </c>
      <c r="D25" s="2" t="str">
        <f>IF(C25=1,"portion","portions")</f>
        <v>portions</v>
      </c>
      <c r="E25" s="10" t="str">
        <f>IF(A25="","",IF(COUNTIF($H$5:$H$34,A25)&gt;1,"name used twice, only the first counts",IF(NOT(ISNUMBER(C25)),"number of portions missing",IF(C25&lt;=0,"number of portions missing",IF(SUM(L27:L41)&gt;0,"check the rows with a note","")))))</f>
        <v/>
      </c>
      <c r="F25" s="18" t="s">
        <v>54</v>
      </c>
      <c r="H25" t="str">
        <f>IF(A405="","",A405)</f>
        <v/>
      </c>
      <c r="I25" s="15" t="str">
        <f>IF(A405="","",E423)</f>
        <v/>
      </c>
      <c r="J25" s="14" t="str">
        <f>IF(A405="","",SUM(L407:L421)+IF(AND(E405&lt;&gt;"",E405&lt;&gt;"check the rows with a note"),1,0))</f>
        <v/>
      </c>
      <c r="K25" t="str">
        <f>IF('Ingredients'!A25="","",'Ingredients'!A25)</f>
        <v/>
      </c>
    </row>
    <row r="26" spans="1:11" x14ac:dyDescent="0.25">
      <c r="A26" s="4" t="s">
        <v>43</v>
      </c>
      <c r="B26" s="4" t="s">
        <v>44</v>
      </c>
      <c r="C26" s="4" t="s">
        <v>18</v>
      </c>
      <c r="D26" s="4" t="s">
        <v>45</v>
      </c>
      <c r="E26" s="4" t="s">
        <v>46</v>
      </c>
      <c r="F26" s="4" t="s">
        <v>24</v>
      </c>
      <c r="H26" t="str">
        <f>IF(A425="","",A425)</f>
        <v/>
      </c>
      <c r="I26" s="15" t="str">
        <f>IF(A425="","",E443)</f>
        <v/>
      </c>
      <c r="J26" s="14" t="str">
        <f>IF(A425="","",SUM(L427:L441)+IF(AND(E425&lt;&gt;"",E425&lt;&gt;"check the rows with a note"),1,0))</f>
        <v/>
      </c>
      <c r="K26" t="str">
        <f>IF('Ingredients'!A26="","",'Ingredients'!A26)</f>
        <v/>
      </c>
    </row>
    <row r="27" spans="1:12" x14ac:dyDescent="0.25">
      <c r="A27" s="5" t="s">
        <v>29</v>
      </c>
      <c r="B27" s="12">
        <v>3.2</v>
      </c>
      <c r="C27" t="str">
        <f>IF(A27="","",IF(ISNUMBER(MATCH(A27,'Ingredients'!$A$5:$A$154,0)),INDEX('Ingredients'!$B$5:$B$154,MATCH(A27,'Ingredients'!$A$5:$A$154,0)),IF(ISNUMBER(MATCH(A27,'Base recipes'!$H$5:$H$19,0)),INDEX('Base recipes'!$I$5:$I$19,MATCH(A27,'Base recipes'!$H$5:$H$19,0)),"")))</f>
        <v>kg</v>
      </c>
      <c r="D27" s="13">
        <f>IF(A27="","",IF(ISNUMBER(MATCH(A27,'Ingredients'!$A$5:$A$154,0)),INDEX('Ingredients'!$G$5:$G$154,MATCH(A27,'Ingredients'!$A$5:$A$154,0)),IF(ISNUMBER(MATCH(A27,'Base recipes'!$H$5:$H$19,0)),INDEX('Base recipes'!$J$5:$J$19,MATCH(A27,'Base recipes'!$H$5:$H$19,0)),"")))</f>
        <v>25</v>
      </c>
      <c r="E27" s="15">
        <f>IF(OR(A27="",NOT(ISNUMBER(B27)),NOT(ISNUMBER(D27))),"",ROUND(B27*D27,2))</f>
        <v>80</v>
      </c>
      <c r="F27" s="10" t="str">
        <f>IF(A27="","",IF(OR(ISNUMBER(MATCH(A27,'Ingredients'!$A$5:$A$154,0)),ISNUMBER(MATCH(A27,'Base recipes'!$H$5:$H$19,0))),IF(NOT(ISNUMBER(D27)),"price missing",IF(NOT(ISNUMBER(B27)),"quantity missing",IF(ISNUMBER(MATCH(A27,'Ingredients'!$A$5:$A$154,0)),"",IF(INDEX('Base recipes'!$K$5:$K$19,MATCH(A27,'Base recipes'!$H$5:$H$19,0))&gt;0,"base recipe incomplete","")))),"not found"))</f>
        <v/>
      </c>
      <c r="H27" t="str">
        <f>IF(A445="","",A445)</f>
        <v/>
      </c>
      <c r="I27" s="15" t="str">
        <f>IF(A445="","",E463)</f>
        <v/>
      </c>
      <c r="J27" s="14" t="str">
        <f>IF(A445="","",SUM(L447:L461)+IF(AND(E445&lt;&gt;"",E445&lt;&gt;"check the rows with a note"),1,0))</f>
        <v/>
      </c>
      <c r="K27" t="str">
        <f>IF('Ingredients'!A27="","",'Ingredients'!A27)</f>
        <v/>
      </c>
      <c r="L27">
        <f>IF(F27="",0,1)</f>
        <v>0</v>
      </c>
    </row>
    <row r="28" spans="1:12" x14ac:dyDescent="0.25">
      <c r="A28" s="5" t="s">
        <v>30</v>
      </c>
      <c r="B28" s="12">
        <v>0.8</v>
      </c>
      <c r="C28" t="str">
        <f>IF(A28="","",IF(ISNUMBER(MATCH(A28,'Ingredients'!$A$5:$A$154,0)),INDEX('Ingredients'!$B$5:$B$154,MATCH(A28,'Ingredients'!$A$5:$A$154,0)),IF(ISNUMBER(MATCH(A28,'Base recipes'!$H$5:$H$19,0)),INDEX('Base recipes'!$I$5:$I$19,MATCH(A28,'Base recipes'!$H$5:$H$19,0)),"")))</f>
        <v>kg</v>
      </c>
      <c r="D28" s="13">
        <f>IF(A28="","",IF(ISNUMBER(MATCH(A28,'Ingredients'!$A$5:$A$154,0)),INDEX('Ingredients'!$G$5:$G$154,MATCH(A28,'Ingredients'!$A$5:$A$154,0)),IF(ISNUMBER(MATCH(A28,'Base recipes'!$H$5:$H$19,0)),INDEX('Base recipes'!$J$5:$J$19,MATCH(A28,'Base recipes'!$H$5:$H$19,0)),"")))</f>
        <v>3.41</v>
      </c>
      <c r="E28" s="15">
        <f>IF(OR(A28="",NOT(ISNUMBER(B28)),NOT(ISNUMBER(D28))),"",ROUND(B28*D28,2))</f>
        <v>2.73</v>
      </c>
      <c r="F28" s="10" t="str">
        <f>IF(A28="","",IF(OR(ISNUMBER(MATCH(A28,'Ingredients'!$A$5:$A$154,0)),ISNUMBER(MATCH(A28,'Base recipes'!$H$5:$H$19,0))),IF(NOT(ISNUMBER(D28)),"price missing",IF(NOT(ISNUMBER(B28)),"quantity missing",IF(ISNUMBER(MATCH(A28,'Ingredients'!$A$5:$A$154,0)),"",IF(INDEX('Base recipes'!$K$5:$K$19,MATCH(A28,'Base recipes'!$H$5:$H$19,0))&gt;0,"base recipe incomplete","")))),"not found"))</f>
        <v/>
      </c>
      <c r="H28" t="str">
        <f>IF(A465="","",A465)</f>
        <v/>
      </c>
      <c r="I28" s="15" t="str">
        <f>IF(A465="","",E483)</f>
        <v/>
      </c>
      <c r="J28" s="14" t="str">
        <f>IF(A465="","",SUM(L467:L481)+IF(AND(E465&lt;&gt;"",E465&lt;&gt;"check the rows with a note"),1,0))</f>
        <v/>
      </c>
      <c r="K28" t="str">
        <f>IF('Ingredients'!A28="","",'Ingredients'!A28)</f>
        <v/>
      </c>
      <c r="L28">
        <f>IF(F28="",0,1)</f>
        <v>0</v>
      </c>
    </row>
    <row r="29" spans="1:12" x14ac:dyDescent="0.25">
      <c r="A29" s="5" t="s">
        <v>41</v>
      </c>
      <c r="B29" s="12">
        <v>4</v>
      </c>
      <c r="C29" t="str">
        <f>IF(A29="","",IF(ISNUMBER(MATCH(A29,'Ingredients'!$A$5:$A$154,0)),INDEX('Ingredients'!$B$5:$B$154,MATCH(A29,'Ingredients'!$A$5:$A$154,0)),IF(ISNUMBER(MATCH(A29,'Base recipes'!$H$5:$H$19,0)),INDEX('Base recipes'!$I$5:$I$19,MATCH(A29,'Base recipes'!$H$5:$H$19,0)),"")))</f>
        <v>l</v>
      </c>
      <c r="D29" s="13">
        <f>IF(A29="","",IF(ISNUMBER(MATCH(A29,'Ingredients'!$A$5:$A$154,0)),INDEX('Ingredients'!$G$5:$G$154,MATCH(A29,'Ingredients'!$A$5:$A$154,0)),IF(ISNUMBER(MATCH(A29,'Base recipes'!$H$5:$H$19,0)),INDEX('Base recipes'!$J$5:$J$19,MATCH(A29,'Base recipes'!$H$5:$H$19,0)),"")))</f>
        <v>11.3375</v>
      </c>
      <c r="E29" s="15">
        <f>IF(OR(A29="",NOT(ISNUMBER(B29)),NOT(ISNUMBER(D29))),"",ROUND(B29*D29,2))</f>
        <v>45.35</v>
      </c>
      <c r="F29" s="10" t="str">
        <f>IF(A29="","",IF(OR(ISNUMBER(MATCH(A29,'Ingredients'!$A$5:$A$154,0)),ISNUMBER(MATCH(A29,'Base recipes'!$H$5:$H$19,0))),IF(NOT(ISNUMBER(D29)),"price missing",IF(NOT(ISNUMBER(B29)),"quantity missing",IF(ISNUMBER(MATCH(A29,'Ingredients'!$A$5:$A$154,0)),"",IF(INDEX('Base recipes'!$K$5:$K$19,MATCH(A29,'Base recipes'!$H$5:$H$19,0))&gt;0,"base recipe incomplete","")))),"not found"))</f>
        <v/>
      </c>
      <c r="H29" t="str">
        <f>IF(A485="","",A485)</f>
        <v/>
      </c>
      <c r="I29" s="15" t="str">
        <f>IF(A485="","",E503)</f>
        <v/>
      </c>
      <c r="J29" s="14" t="str">
        <f>IF(A485="","",SUM(L487:L501)+IF(AND(E485&lt;&gt;"",E485&lt;&gt;"check the rows with a note"),1,0))</f>
        <v/>
      </c>
      <c r="K29" t="str">
        <f>IF('Ingredients'!A29="","",'Ingredients'!A29)</f>
        <v/>
      </c>
      <c r="L29">
        <f>IF(F29="",0,1)</f>
        <v>0</v>
      </c>
    </row>
    <row r="30" spans="1:12" x14ac:dyDescent="0.25">
      <c r="A30" s="5"/>
      <c r="B30" s="12"/>
      <c r="C30" t="str">
        <f>IF(A30="","",IF(ISNUMBER(MATCH(A30,'Ingredients'!$A$5:$A$154,0)),INDEX('Ingredients'!$B$5:$B$154,MATCH(A30,'Ingredients'!$A$5:$A$154,0)),IF(ISNUMBER(MATCH(A30,'Base recipes'!$H$5:$H$19,0)),INDEX('Base recipes'!$I$5:$I$19,MATCH(A30,'Base recipes'!$H$5:$H$19,0)),"")))</f>
        <v/>
      </c>
      <c r="D30" s="13" t="str">
        <f>IF(A30="","",IF(ISNUMBER(MATCH(A30,'Ingredients'!$A$5:$A$154,0)),INDEX('Ingredients'!$G$5:$G$154,MATCH(A30,'Ingredients'!$A$5:$A$154,0)),IF(ISNUMBER(MATCH(A30,'Base recipes'!$H$5:$H$19,0)),INDEX('Base recipes'!$J$5:$J$19,MATCH(A30,'Base recipes'!$H$5:$H$19,0)),"")))</f>
        <v/>
      </c>
      <c r="E30" s="15" t="str">
        <f>IF(OR(A30="",NOT(ISNUMBER(B30)),NOT(ISNUMBER(D30))),"",ROUND(B30*D30,2))</f>
        <v/>
      </c>
      <c r="F30" s="10" t="str">
        <f>IF(A30="","",IF(OR(ISNUMBER(MATCH(A30,'Ingredients'!$A$5:$A$154,0)),ISNUMBER(MATCH(A30,'Base recipes'!$H$5:$H$19,0))),IF(NOT(ISNUMBER(D30)),"price missing",IF(NOT(ISNUMBER(B30)),"quantity missing",IF(ISNUMBER(MATCH(A30,'Ingredients'!$A$5:$A$154,0)),"",IF(INDEX('Base recipes'!$K$5:$K$19,MATCH(A30,'Base recipes'!$H$5:$H$19,0))&gt;0,"base recipe incomplete","")))),"not found"))</f>
        <v/>
      </c>
      <c r="H30" t="str">
        <f>IF(A505="","",A505)</f>
        <v/>
      </c>
      <c r="I30" s="15" t="str">
        <f>IF(A505="","",E523)</f>
        <v/>
      </c>
      <c r="J30" s="14" t="str">
        <f>IF(A505="","",SUM(L507:L521)+IF(AND(E505&lt;&gt;"",E505&lt;&gt;"check the rows with a note"),1,0))</f>
        <v/>
      </c>
      <c r="K30" t="str">
        <f>IF('Ingredients'!A30="","",'Ingredients'!A30)</f>
        <v/>
      </c>
      <c r="L30">
        <f>IF(F30="",0,1)</f>
        <v>0</v>
      </c>
    </row>
    <row r="31" spans="1:12" x14ac:dyDescent="0.25">
      <c r="A31" s="5"/>
      <c r="B31" s="12"/>
      <c r="C31" t="str">
        <f>IF(A31="","",IF(ISNUMBER(MATCH(A31,'Ingredients'!$A$5:$A$154,0)),INDEX('Ingredients'!$B$5:$B$154,MATCH(A31,'Ingredients'!$A$5:$A$154,0)),IF(ISNUMBER(MATCH(A31,'Base recipes'!$H$5:$H$19,0)),INDEX('Base recipes'!$I$5:$I$19,MATCH(A31,'Base recipes'!$H$5:$H$19,0)),"")))</f>
        <v/>
      </c>
      <c r="D31" s="13" t="str">
        <f>IF(A31="","",IF(ISNUMBER(MATCH(A31,'Ingredients'!$A$5:$A$154,0)),INDEX('Ingredients'!$G$5:$G$154,MATCH(A31,'Ingredients'!$A$5:$A$154,0)),IF(ISNUMBER(MATCH(A31,'Base recipes'!$H$5:$H$19,0)),INDEX('Base recipes'!$J$5:$J$19,MATCH(A31,'Base recipes'!$H$5:$H$19,0)),"")))</f>
        <v/>
      </c>
      <c r="E31" s="15" t="str">
        <f>IF(OR(A31="",NOT(ISNUMBER(B31)),NOT(ISNUMBER(D31))),"",ROUND(B31*D31,2))</f>
        <v/>
      </c>
      <c r="F31" s="10" t="str">
        <f>IF(A31="","",IF(OR(ISNUMBER(MATCH(A31,'Ingredients'!$A$5:$A$154,0)),ISNUMBER(MATCH(A31,'Base recipes'!$H$5:$H$19,0))),IF(NOT(ISNUMBER(D31)),"price missing",IF(NOT(ISNUMBER(B31)),"quantity missing",IF(ISNUMBER(MATCH(A31,'Ingredients'!$A$5:$A$154,0)),"",IF(INDEX('Base recipes'!$K$5:$K$19,MATCH(A31,'Base recipes'!$H$5:$H$19,0))&gt;0,"base recipe incomplete","")))),"not found"))</f>
        <v/>
      </c>
      <c r="H31" t="str">
        <f>IF(A525="","",A525)</f>
        <v/>
      </c>
      <c r="I31" s="15" t="str">
        <f>IF(A525="","",E543)</f>
        <v/>
      </c>
      <c r="J31" s="14" t="str">
        <f>IF(A525="","",SUM(L527:L541)+IF(AND(E525&lt;&gt;"",E525&lt;&gt;"check the rows with a note"),1,0))</f>
        <v/>
      </c>
      <c r="K31" t="str">
        <f>IF('Ingredients'!A31="","",'Ingredients'!A31)</f>
        <v/>
      </c>
      <c r="L31">
        <f>IF(F31="",0,1)</f>
        <v>0</v>
      </c>
    </row>
    <row r="32" spans="1:12" x14ac:dyDescent="0.25">
      <c r="A32" s="5"/>
      <c r="B32" s="12"/>
      <c r="C32" t="str">
        <f>IF(A32="","",IF(ISNUMBER(MATCH(A32,'Ingredients'!$A$5:$A$154,0)),INDEX('Ingredients'!$B$5:$B$154,MATCH(A32,'Ingredients'!$A$5:$A$154,0)),IF(ISNUMBER(MATCH(A32,'Base recipes'!$H$5:$H$19,0)),INDEX('Base recipes'!$I$5:$I$19,MATCH(A32,'Base recipes'!$H$5:$H$19,0)),"")))</f>
        <v/>
      </c>
      <c r="D32" s="13" t="str">
        <f>IF(A32="","",IF(ISNUMBER(MATCH(A32,'Ingredients'!$A$5:$A$154,0)),INDEX('Ingredients'!$G$5:$G$154,MATCH(A32,'Ingredients'!$A$5:$A$154,0)),IF(ISNUMBER(MATCH(A32,'Base recipes'!$H$5:$H$19,0)),INDEX('Base recipes'!$J$5:$J$19,MATCH(A32,'Base recipes'!$H$5:$H$19,0)),"")))</f>
        <v/>
      </c>
      <c r="E32" s="15" t="str">
        <f>IF(OR(A32="",NOT(ISNUMBER(B32)),NOT(ISNUMBER(D32))),"",ROUND(B32*D32,2))</f>
        <v/>
      </c>
      <c r="F32" s="10" t="str">
        <f>IF(A32="","",IF(OR(ISNUMBER(MATCH(A32,'Ingredients'!$A$5:$A$154,0)),ISNUMBER(MATCH(A32,'Base recipes'!$H$5:$H$19,0))),IF(NOT(ISNUMBER(D32)),"price missing",IF(NOT(ISNUMBER(B32)),"quantity missing",IF(ISNUMBER(MATCH(A32,'Ingredients'!$A$5:$A$154,0)),"",IF(INDEX('Base recipes'!$K$5:$K$19,MATCH(A32,'Base recipes'!$H$5:$H$19,0))&gt;0,"base recipe incomplete","")))),"not found"))</f>
        <v/>
      </c>
      <c r="H32" t="str">
        <f>IF(A545="","",A545)</f>
        <v/>
      </c>
      <c r="I32" s="15" t="str">
        <f>IF(A545="","",E563)</f>
        <v/>
      </c>
      <c r="J32" s="14" t="str">
        <f>IF(A545="","",SUM(L547:L561)+IF(AND(E545&lt;&gt;"",E545&lt;&gt;"check the rows with a note"),1,0))</f>
        <v/>
      </c>
      <c r="K32" t="str">
        <f>IF('Ingredients'!A32="","",'Ingredients'!A32)</f>
        <v/>
      </c>
      <c r="L32">
        <f>IF(F32="",0,1)</f>
        <v>0</v>
      </c>
    </row>
    <row r="33" spans="1:12" x14ac:dyDescent="0.25">
      <c r="A33" s="5"/>
      <c r="B33" s="12"/>
      <c r="C33" t="str">
        <f>IF(A33="","",IF(ISNUMBER(MATCH(A33,'Ingredients'!$A$5:$A$154,0)),INDEX('Ingredients'!$B$5:$B$154,MATCH(A33,'Ingredients'!$A$5:$A$154,0)),IF(ISNUMBER(MATCH(A33,'Base recipes'!$H$5:$H$19,0)),INDEX('Base recipes'!$I$5:$I$19,MATCH(A33,'Base recipes'!$H$5:$H$19,0)),"")))</f>
        <v/>
      </c>
      <c r="D33" s="13" t="str">
        <f>IF(A33="","",IF(ISNUMBER(MATCH(A33,'Ingredients'!$A$5:$A$154,0)),INDEX('Ingredients'!$G$5:$G$154,MATCH(A33,'Ingredients'!$A$5:$A$154,0)),IF(ISNUMBER(MATCH(A33,'Base recipes'!$H$5:$H$19,0)),INDEX('Base recipes'!$J$5:$J$19,MATCH(A33,'Base recipes'!$H$5:$H$19,0)),"")))</f>
        <v/>
      </c>
      <c r="E33" s="15" t="str">
        <f>IF(OR(A33="",NOT(ISNUMBER(B33)),NOT(ISNUMBER(D33))),"",ROUND(B33*D33,2))</f>
        <v/>
      </c>
      <c r="F33" s="10" t="str">
        <f>IF(A33="","",IF(OR(ISNUMBER(MATCH(A33,'Ingredients'!$A$5:$A$154,0)),ISNUMBER(MATCH(A33,'Base recipes'!$H$5:$H$19,0))),IF(NOT(ISNUMBER(D33)),"price missing",IF(NOT(ISNUMBER(B33)),"quantity missing",IF(ISNUMBER(MATCH(A33,'Ingredients'!$A$5:$A$154,0)),"",IF(INDEX('Base recipes'!$K$5:$K$19,MATCH(A33,'Base recipes'!$H$5:$H$19,0))&gt;0,"base recipe incomplete","")))),"not found"))</f>
        <v/>
      </c>
      <c r="H33" t="str">
        <f>IF(A565="","",A565)</f>
        <v/>
      </c>
      <c r="I33" s="15" t="str">
        <f>IF(A565="","",E583)</f>
        <v/>
      </c>
      <c r="J33" s="14" t="str">
        <f>IF(A565="","",SUM(L567:L581)+IF(AND(E565&lt;&gt;"",E565&lt;&gt;"check the rows with a note"),1,0))</f>
        <v/>
      </c>
      <c r="K33" t="str">
        <f>IF('Ingredients'!A33="","",'Ingredients'!A33)</f>
        <v/>
      </c>
      <c r="L33">
        <f>IF(F33="",0,1)</f>
        <v>0</v>
      </c>
    </row>
    <row r="34" spans="1:12" x14ac:dyDescent="0.25">
      <c r="A34" s="5"/>
      <c r="B34" s="12"/>
      <c r="C34" t="str">
        <f>IF(A34="","",IF(ISNUMBER(MATCH(A34,'Ingredients'!$A$5:$A$154,0)),INDEX('Ingredients'!$B$5:$B$154,MATCH(A34,'Ingredients'!$A$5:$A$154,0)),IF(ISNUMBER(MATCH(A34,'Base recipes'!$H$5:$H$19,0)),INDEX('Base recipes'!$I$5:$I$19,MATCH(A34,'Base recipes'!$H$5:$H$19,0)),"")))</f>
        <v/>
      </c>
      <c r="D34" s="13" t="str">
        <f>IF(A34="","",IF(ISNUMBER(MATCH(A34,'Ingredients'!$A$5:$A$154,0)),INDEX('Ingredients'!$G$5:$G$154,MATCH(A34,'Ingredients'!$A$5:$A$154,0)),IF(ISNUMBER(MATCH(A34,'Base recipes'!$H$5:$H$19,0)),INDEX('Base recipes'!$J$5:$J$19,MATCH(A34,'Base recipes'!$H$5:$H$19,0)),"")))</f>
        <v/>
      </c>
      <c r="E34" s="15" t="str">
        <f>IF(OR(A34="",NOT(ISNUMBER(B34)),NOT(ISNUMBER(D34))),"",ROUND(B34*D34,2))</f>
        <v/>
      </c>
      <c r="F34" s="10" t="str">
        <f>IF(A34="","",IF(OR(ISNUMBER(MATCH(A34,'Ingredients'!$A$5:$A$154,0)),ISNUMBER(MATCH(A34,'Base recipes'!$H$5:$H$19,0))),IF(NOT(ISNUMBER(D34)),"price missing",IF(NOT(ISNUMBER(B34)),"quantity missing",IF(ISNUMBER(MATCH(A34,'Ingredients'!$A$5:$A$154,0)),"",IF(INDEX('Base recipes'!$K$5:$K$19,MATCH(A34,'Base recipes'!$H$5:$H$19,0))&gt;0,"base recipe incomplete","")))),"not found"))</f>
        <v/>
      </c>
      <c r="H34" t="str">
        <f>IF(A585="","",A585)</f>
        <v/>
      </c>
      <c r="I34" s="15" t="str">
        <f>IF(A585="","",E603)</f>
        <v/>
      </c>
      <c r="J34" s="14" t="str">
        <f>IF(A585="","",SUM(L587:L601)+IF(AND(E585&lt;&gt;"",E585&lt;&gt;"check the rows with a note"),1,0))</f>
        <v/>
      </c>
      <c r="K34" t="str">
        <f>IF('Ingredients'!A34="","",'Ingredients'!A34)</f>
        <v/>
      </c>
      <c r="L34">
        <f>IF(F34="",0,1)</f>
        <v>0</v>
      </c>
    </row>
    <row r="35" spans="1:12" x14ac:dyDescent="0.25">
      <c r="A35" s="5"/>
      <c r="B35" s="12"/>
      <c r="C35" t="str">
        <f>IF(A35="","",IF(ISNUMBER(MATCH(A35,'Ingredients'!$A$5:$A$154,0)),INDEX('Ingredients'!$B$5:$B$154,MATCH(A35,'Ingredients'!$A$5:$A$154,0)),IF(ISNUMBER(MATCH(A35,'Base recipes'!$H$5:$H$19,0)),INDEX('Base recipes'!$I$5:$I$19,MATCH(A35,'Base recipes'!$H$5:$H$19,0)),"")))</f>
        <v/>
      </c>
      <c r="D35" s="13" t="str">
        <f>IF(A35="","",IF(ISNUMBER(MATCH(A35,'Ingredients'!$A$5:$A$154,0)),INDEX('Ingredients'!$G$5:$G$154,MATCH(A35,'Ingredients'!$A$5:$A$154,0)),IF(ISNUMBER(MATCH(A35,'Base recipes'!$H$5:$H$19,0)),INDEX('Base recipes'!$J$5:$J$19,MATCH(A35,'Base recipes'!$H$5:$H$19,0)),"")))</f>
        <v/>
      </c>
      <c r="E35" s="15" t="str">
        <f>IF(OR(A35="",NOT(ISNUMBER(B35)),NOT(ISNUMBER(D35))),"",ROUND(B35*D35,2))</f>
        <v/>
      </c>
      <c r="F35" s="10" t="str">
        <f>IF(A35="","",IF(OR(ISNUMBER(MATCH(A35,'Ingredients'!$A$5:$A$154,0)),ISNUMBER(MATCH(A35,'Base recipes'!$H$5:$H$19,0))),IF(NOT(ISNUMBER(D35)),"price missing",IF(NOT(ISNUMBER(B35)),"quantity missing",IF(ISNUMBER(MATCH(A35,'Ingredients'!$A$5:$A$154,0)),"",IF(INDEX('Base recipes'!$K$5:$K$19,MATCH(A35,'Base recipes'!$H$5:$H$19,0))&gt;0,"base recipe incomplete","")))),"not found"))</f>
        <v/>
      </c>
      <c r="K35" t="str">
        <f>IF('Ingredients'!A35="","",'Ingredients'!A35)</f>
        <v/>
      </c>
      <c r="L35">
        <f>IF(F35="",0,1)</f>
        <v>0</v>
      </c>
    </row>
    <row r="36" spans="1:12" x14ac:dyDescent="0.25">
      <c r="A36" s="5"/>
      <c r="B36" s="12"/>
      <c r="C36" t="str">
        <f>IF(A36="","",IF(ISNUMBER(MATCH(A36,'Ingredients'!$A$5:$A$154,0)),INDEX('Ingredients'!$B$5:$B$154,MATCH(A36,'Ingredients'!$A$5:$A$154,0)),IF(ISNUMBER(MATCH(A36,'Base recipes'!$H$5:$H$19,0)),INDEX('Base recipes'!$I$5:$I$19,MATCH(A36,'Base recipes'!$H$5:$H$19,0)),"")))</f>
        <v/>
      </c>
      <c r="D36" s="13" t="str">
        <f>IF(A36="","",IF(ISNUMBER(MATCH(A36,'Ingredients'!$A$5:$A$154,0)),INDEX('Ingredients'!$G$5:$G$154,MATCH(A36,'Ingredients'!$A$5:$A$154,0)),IF(ISNUMBER(MATCH(A36,'Base recipes'!$H$5:$H$19,0)),INDEX('Base recipes'!$J$5:$J$19,MATCH(A36,'Base recipes'!$H$5:$H$19,0)),"")))</f>
        <v/>
      </c>
      <c r="E36" s="15" t="str">
        <f>IF(OR(A36="",NOT(ISNUMBER(B36)),NOT(ISNUMBER(D36))),"",ROUND(B36*D36,2))</f>
        <v/>
      </c>
      <c r="F36" s="10" t="str">
        <f>IF(A36="","",IF(OR(ISNUMBER(MATCH(A36,'Ingredients'!$A$5:$A$154,0)),ISNUMBER(MATCH(A36,'Base recipes'!$H$5:$H$19,0))),IF(NOT(ISNUMBER(D36)),"price missing",IF(NOT(ISNUMBER(B36)),"quantity missing",IF(ISNUMBER(MATCH(A36,'Ingredients'!$A$5:$A$154,0)),"",IF(INDEX('Base recipes'!$K$5:$K$19,MATCH(A36,'Base recipes'!$H$5:$H$19,0))&gt;0,"base recipe incomplete","")))),"not found"))</f>
        <v/>
      </c>
      <c r="K36" t="str">
        <f>IF('Ingredients'!A36="","",'Ingredients'!A36)</f>
        <v/>
      </c>
      <c r="L36">
        <f>IF(F36="",0,1)</f>
        <v>0</v>
      </c>
    </row>
    <row r="37" spans="1:12" x14ac:dyDescent="0.25">
      <c r="A37" s="5"/>
      <c r="B37" s="12"/>
      <c r="C37" t="str">
        <f>IF(A37="","",IF(ISNUMBER(MATCH(A37,'Ingredients'!$A$5:$A$154,0)),INDEX('Ingredients'!$B$5:$B$154,MATCH(A37,'Ingredients'!$A$5:$A$154,0)),IF(ISNUMBER(MATCH(A37,'Base recipes'!$H$5:$H$19,0)),INDEX('Base recipes'!$I$5:$I$19,MATCH(A37,'Base recipes'!$H$5:$H$19,0)),"")))</f>
        <v/>
      </c>
      <c r="D37" s="13" t="str">
        <f>IF(A37="","",IF(ISNUMBER(MATCH(A37,'Ingredients'!$A$5:$A$154,0)),INDEX('Ingredients'!$G$5:$G$154,MATCH(A37,'Ingredients'!$A$5:$A$154,0)),IF(ISNUMBER(MATCH(A37,'Base recipes'!$H$5:$H$19,0)),INDEX('Base recipes'!$J$5:$J$19,MATCH(A37,'Base recipes'!$H$5:$H$19,0)),"")))</f>
        <v/>
      </c>
      <c r="E37" s="15" t="str">
        <f>IF(OR(A37="",NOT(ISNUMBER(B37)),NOT(ISNUMBER(D37))),"",ROUND(B37*D37,2))</f>
        <v/>
      </c>
      <c r="F37" s="10" t="str">
        <f>IF(A37="","",IF(OR(ISNUMBER(MATCH(A37,'Ingredients'!$A$5:$A$154,0)),ISNUMBER(MATCH(A37,'Base recipes'!$H$5:$H$19,0))),IF(NOT(ISNUMBER(D37)),"price missing",IF(NOT(ISNUMBER(B37)),"quantity missing",IF(ISNUMBER(MATCH(A37,'Ingredients'!$A$5:$A$154,0)),"",IF(INDEX('Base recipes'!$K$5:$K$19,MATCH(A37,'Base recipes'!$H$5:$H$19,0))&gt;0,"base recipe incomplete","")))),"not found"))</f>
        <v/>
      </c>
      <c r="K37" t="str">
        <f>IF('Ingredients'!A37="","",'Ingredients'!A37)</f>
        <v/>
      </c>
      <c r="L37">
        <f>IF(F37="",0,1)</f>
        <v>0</v>
      </c>
    </row>
    <row r="38" spans="1:12" x14ac:dyDescent="0.25">
      <c r="A38" s="5"/>
      <c r="B38" s="12"/>
      <c r="C38" t="str">
        <f>IF(A38="","",IF(ISNUMBER(MATCH(A38,'Ingredients'!$A$5:$A$154,0)),INDEX('Ingredients'!$B$5:$B$154,MATCH(A38,'Ingredients'!$A$5:$A$154,0)),IF(ISNUMBER(MATCH(A38,'Base recipes'!$H$5:$H$19,0)),INDEX('Base recipes'!$I$5:$I$19,MATCH(A38,'Base recipes'!$H$5:$H$19,0)),"")))</f>
        <v/>
      </c>
      <c r="D38" s="13" t="str">
        <f>IF(A38="","",IF(ISNUMBER(MATCH(A38,'Ingredients'!$A$5:$A$154,0)),INDEX('Ingredients'!$G$5:$G$154,MATCH(A38,'Ingredients'!$A$5:$A$154,0)),IF(ISNUMBER(MATCH(A38,'Base recipes'!$H$5:$H$19,0)),INDEX('Base recipes'!$J$5:$J$19,MATCH(A38,'Base recipes'!$H$5:$H$19,0)),"")))</f>
        <v/>
      </c>
      <c r="E38" s="15" t="str">
        <f>IF(OR(A38="",NOT(ISNUMBER(B38)),NOT(ISNUMBER(D38))),"",ROUND(B38*D38,2))</f>
        <v/>
      </c>
      <c r="F38" s="10" t="str">
        <f>IF(A38="","",IF(OR(ISNUMBER(MATCH(A38,'Ingredients'!$A$5:$A$154,0)),ISNUMBER(MATCH(A38,'Base recipes'!$H$5:$H$19,0))),IF(NOT(ISNUMBER(D38)),"price missing",IF(NOT(ISNUMBER(B38)),"quantity missing",IF(ISNUMBER(MATCH(A38,'Ingredients'!$A$5:$A$154,0)),"",IF(INDEX('Base recipes'!$K$5:$K$19,MATCH(A38,'Base recipes'!$H$5:$H$19,0))&gt;0,"base recipe incomplete","")))),"not found"))</f>
        <v/>
      </c>
      <c r="K38" t="str">
        <f>IF('Ingredients'!A38="","",'Ingredients'!A38)</f>
        <v/>
      </c>
      <c r="L38">
        <f>IF(F38="",0,1)</f>
        <v>0</v>
      </c>
    </row>
    <row r="39" spans="1:12" x14ac:dyDescent="0.25">
      <c r="A39" s="5"/>
      <c r="B39" s="12"/>
      <c r="C39" t="str">
        <f>IF(A39="","",IF(ISNUMBER(MATCH(A39,'Ingredients'!$A$5:$A$154,0)),INDEX('Ingredients'!$B$5:$B$154,MATCH(A39,'Ingredients'!$A$5:$A$154,0)),IF(ISNUMBER(MATCH(A39,'Base recipes'!$H$5:$H$19,0)),INDEX('Base recipes'!$I$5:$I$19,MATCH(A39,'Base recipes'!$H$5:$H$19,0)),"")))</f>
        <v/>
      </c>
      <c r="D39" s="13" t="str">
        <f>IF(A39="","",IF(ISNUMBER(MATCH(A39,'Ingredients'!$A$5:$A$154,0)),INDEX('Ingredients'!$G$5:$G$154,MATCH(A39,'Ingredients'!$A$5:$A$154,0)),IF(ISNUMBER(MATCH(A39,'Base recipes'!$H$5:$H$19,0)),INDEX('Base recipes'!$J$5:$J$19,MATCH(A39,'Base recipes'!$H$5:$H$19,0)),"")))</f>
        <v/>
      </c>
      <c r="E39" s="15" t="str">
        <f>IF(OR(A39="",NOT(ISNUMBER(B39)),NOT(ISNUMBER(D39))),"",ROUND(B39*D39,2))</f>
        <v/>
      </c>
      <c r="F39" s="10" t="str">
        <f>IF(A39="","",IF(OR(ISNUMBER(MATCH(A39,'Ingredients'!$A$5:$A$154,0)),ISNUMBER(MATCH(A39,'Base recipes'!$H$5:$H$19,0))),IF(NOT(ISNUMBER(D39)),"price missing",IF(NOT(ISNUMBER(B39)),"quantity missing",IF(ISNUMBER(MATCH(A39,'Ingredients'!$A$5:$A$154,0)),"",IF(INDEX('Base recipes'!$K$5:$K$19,MATCH(A39,'Base recipes'!$H$5:$H$19,0))&gt;0,"base recipe incomplete","")))),"not found"))</f>
        <v/>
      </c>
      <c r="K39" t="str">
        <f>IF('Ingredients'!A39="","",'Ingredients'!A39)</f>
        <v/>
      </c>
      <c r="L39">
        <f>IF(F39="",0,1)</f>
        <v>0</v>
      </c>
    </row>
    <row r="40" spans="1:12" x14ac:dyDescent="0.25">
      <c r="A40" s="5"/>
      <c r="B40" s="12"/>
      <c r="C40" t="str">
        <f>IF(A40="","",IF(ISNUMBER(MATCH(A40,'Ingredients'!$A$5:$A$154,0)),INDEX('Ingredients'!$B$5:$B$154,MATCH(A40,'Ingredients'!$A$5:$A$154,0)),IF(ISNUMBER(MATCH(A40,'Base recipes'!$H$5:$H$19,0)),INDEX('Base recipes'!$I$5:$I$19,MATCH(A40,'Base recipes'!$H$5:$H$19,0)),"")))</f>
        <v/>
      </c>
      <c r="D40" s="13" t="str">
        <f>IF(A40="","",IF(ISNUMBER(MATCH(A40,'Ingredients'!$A$5:$A$154,0)),INDEX('Ingredients'!$G$5:$G$154,MATCH(A40,'Ingredients'!$A$5:$A$154,0)),IF(ISNUMBER(MATCH(A40,'Base recipes'!$H$5:$H$19,0)),INDEX('Base recipes'!$J$5:$J$19,MATCH(A40,'Base recipes'!$H$5:$H$19,0)),"")))</f>
        <v/>
      </c>
      <c r="E40" s="15" t="str">
        <f>IF(OR(A40="",NOT(ISNUMBER(B40)),NOT(ISNUMBER(D40))),"",ROUND(B40*D40,2))</f>
        <v/>
      </c>
      <c r="F40" s="10" t="str">
        <f>IF(A40="","",IF(OR(ISNUMBER(MATCH(A40,'Ingredients'!$A$5:$A$154,0)),ISNUMBER(MATCH(A40,'Base recipes'!$H$5:$H$19,0))),IF(NOT(ISNUMBER(D40)),"price missing",IF(NOT(ISNUMBER(B40)),"quantity missing",IF(ISNUMBER(MATCH(A40,'Ingredients'!$A$5:$A$154,0)),"",IF(INDEX('Base recipes'!$K$5:$K$19,MATCH(A40,'Base recipes'!$H$5:$H$19,0))&gt;0,"base recipe incomplete","")))),"not found"))</f>
        <v/>
      </c>
      <c r="K40" t="str">
        <f>IF('Ingredients'!A40="","",'Ingredients'!A40)</f>
        <v/>
      </c>
      <c r="L40">
        <f>IF(F40="",0,1)</f>
        <v>0</v>
      </c>
    </row>
    <row r="41" spans="1:12" x14ac:dyDescent="0.25">
      <c r="A41" s="5"/>
      <c r="B41" s="12"/>
      <c r="C41" t="str">
        <f>IF(A41="","",IF(ISNUMBER(MATCH(A41,'Ingredients'!$A$5:$A$154,0)),INDEX('Ingredients'!$B$5:$B$154,MATCH(A41,'Ingredients'!$A$5:$A$154,0)),IF(ISNUMBER(MATCH(A41,'Base recipes'!$H$5:$H$19,0)),INDEX('Base recipes'!$I$5:$I$19,MATCH(A41,'Base recipes'!$H$5:$H$19,0)),"")))</f>
        <v/>
      </c>
      <c r="D41" s="13" t="str">
        <f>IF(A41="","",IF(ISNUMBER(MATCH(A41,'Ingredients'!$A$5:$A$154,0)),INDEX('Ingredients'!$G$5:$G$154,MATCH(A41,'Ingredients'!$A$5:$A$154,0)),IF(ISNUMBER(MATCH(A41,'Base recipes'!$H$5:$H$19,0)),INDEX('Base recipes'!$J$5:$J$19,MATCH(A41,'Base recipes'!$H$5:$H$19,0)),"")))</f>
        <v/>
      </c>
      <c r="E41" s="15" t="str">
        <f>IF(OR(A41="",NOT(ISNUMBER(B41)),NOT(ISNUMBER(D41))),"",ROUND(B41*D41,2))</f>
        <v/>
      </c>
      <c r="F41" s="10" t="str">
        <f>IF(A41="","",IF(OR(ISNUMBER(MATCH(A41,'Ingredients'!$A$5:$A$154,0)),ISNUMBER(MATCH(A41,'Base recipes'!$H$5:$H$19,0))),IF(NOT(ISNUMBER(D41)),"price missing",IF(NOT(ISNUMBER(B41)),"quantity missing",IF(ISNUMBER(MATCH(A41,'Ingredients'!$A$5:$A$154,0)),"",IF(INDEX('Base recipes'!$K$5:$K$19,MATCH(A41,'Base recipes'!$H$5:$H$19,0))&gt;0,"base recipe incomplete","")))),"not found"))</f>
        <v/>
      </c>
      <c r="K41" t="str">
        <f>IF('Ingredients'!A41="","",'Ingredients'!A41)</f>
        <v/>
      </c>
      <c r="L41">
        <f>IF(F41="",0,1)</f>
        <v>0</v>
      </c>
    </row>
    <row r="42" spans="1:11" x14ac:dyDescent="0.25">
      <c r="A42" s="16" t="s">
        <v>47</v>
      </c>
      <c r="E42" s="9">
        <f>IF(A25="","",ROUND(SUM(E27:E41),2))</f>
        <v>128.08</v>
      </c>
      <c r="K42" t="str">
        <f>IF('Ingredients'!A42="","",'Ingredients'!A42)</f>
        <v/>
      </c>
    </row>
    <row r="43" spans="1:11" x14ac:dyDescent="0.25">
      <c r="A43" s="16" t="s">
        <v>50</v>
      </c>
      <c r="E43" s="9">
        <f>IF(OR(A25="",NOT(ISNUMBER(C25))),"",IF(C25&lt;=0,"",ROUND(E42/C25,2)))</f>
        <v>6.4</v>
      </c>
      <c r="K43" t="str">
        <f>IF('Ingredients'!A43="","",'Ingredients'!A43)</f>
        <v/>
      </c>
    </row>
    <row r="44" spans="11:11" x14ac:dyDescent="0.25">
      <c r="K44" t="str">
        <f>IF('Ingredients'!A44="","",'Ingredients'!A44)</f>
        <v/>
      </c>
    </row>
    <row r="45" spans="1:11" x14ac:dyDescent="0.25">
      <c r="A45" s="11"/>
      <c r="B45" s="2" t="s">
        <v>52</v>
      </c>
      <c r="C45" s="5"/>
      <c r="D45" s="2" t="str">
        <f>IF(C45=1,"portion","portions")</f>
        <v>portions</v>
      </c>
      <c r="E45" s="10" t="str">
        <f>IF(A45="","",IF(COUNTIF($H$5:$H$34,A45)&gt;1,"name used twice, only the first counts",IF(NOT(ISNUMBER(C45)),"number of portions missing",IF(C45&lt;=0,"number of portions missing",IF(SUM(L47:L61)&gt;0,"check the rows with a note","")))))</f>
        <v/>
      </c>
      <c r="K45" t="str">
        <f>IF('Ingredients'!A45="","",'Ingredients'!A45)</f>
        <v/>
      </c>
    </row>
    <row r="46" spans="1:11" x14ac:dyDescent="0.25">
      <c r="A46" s="4" t="s">
        <v>43</v>
      </c>
      <c r="B46" s="4" t="s">
        <v>44</v>
      </c>
      <c r="C46" s="4" t="s">
        <v>18</v>
      </c>
      <c r="D46" s="4" t="s">
        <v>45</v>
      </c>
      <c r="E46" s="4" t="s">
        <v>46</v>
      </c>
      <c r="F46" s="4" t="s">
        <v>24</v>
      </c>
      <c r="K46" t="str">
        <f>IF('Ingredients'!A46="","",'Ingredients'!A46)</f>
        <v/>
      </c>
    </row>
    <row r="47" spans="1:12" x14ac:dyDescent="0.25">
      <c r="A47" s="5"/>
      <c r="B47" s="12"/>
      <c r="C47" t="str">
        <f>IF(A47="","",IF(ISNUMBER(MATCH(A47,'Ingredients'!$A$5:$A$154,0)),INDEX('Ingredients'!$B$5:$B$154,MATCH(A47,'Ingredients'!$A$5:$A$154,0)),IF(ISNUMBER(MATCH(A47,'Base recipes'!$H$5:$H$19,0)),INDEX('Base recipes'!$I$5:$I$19,MATCH(A47,'Base recipes'!$H$5:$H$19,0)),"")))</f>
        <v/>
      </c>
      <c r="D47" s="13" t="str">
        <f>IF(A47="","",IF(ISNUMBER(MATCH(A47,'Ingredients'!$A$5:$A$154,0)),INDEX('Ingredients'!$G$5:$G$154,MATCH(A47,'Ingredients'!$A$5:$A$154,0)),IF(ISNUMBER(MATCH(A47,'Base recipes'!$H$5:$H$19,0)),INDEX('Base recipes'!$J$5:$J$19,MATCH(A47,'Base recipes'!$H$5:$H$19,0)),"")))</f>
        <v/>
      </c>
      <c r="E47" s="15" t="str">
        <f>IF(OR(A47="",NOT(ISNUMBER(B47)),NOT(ISNUMBER(D47))),"",ROUND(B47*D47,2))</f>
        <v/>
      </c>
      <c r="F47" s="10" t="str">
        <f>IF(A47="","",IF(OR(ISNUMBER(MATCH(A47,'Ingredients'!$A$5:$A$154,0)),ISNUMBER(MATCH(A47,'Base recipes'!$H$5:$H$19,0))),IF(NOT(ISNUMBER(D47)),"price missing",IF(NOT(ISNUMBER(B47)),"quantity missing",IF(ISNUMBER(MATCH(A47,'Ingredients'!$A$5:$A$154,0)),"",IF(INDEX('Base recipes'!$K$5:$K$19,MATCH(A47,'Base recipes'!$H$5:$H$19,0))&gt;0,"base recipe incomplete","")))),"not found"))</f>
        <v/>
      </c>
      <c r="K47" t="str">
        <f>IF('Ingredients'!A47="","",'Ingredients'!A47)</f>
        <v/>
      </c>
      <c r="L47">
        <f>IF(F47="",0,1)</f>
        <v>0</v>
      </c>
    </row>
    <row r="48" spans="1:12" x14ac:dyDescent="0.25">
      <c r="A48" s="5"/>
      <c r="B48" s="12"/>
      <c r="C48" t="str">
        <f>IF(A48="","",IF(ISNUMBER(MATCH(A48,'Ingredients'!$A$5:$A$154,0)),INDEX('Ingredients'!$B$5:$B$154,MATCH(A48,'Ingredients'!$A$5:$A$154,0)),IF(ISNUMBER(MATCH(A48,'Base recipes'!$H$5:$H$19,0)),INDEX('Base recipes'!$I$5:$I$19,MATCH(A48,'Base recipes'!$H$5:$H$19,0)),"")))</f>
        <v/>
      </c>
      <c r="D48" s="13" t="str">
        <f>IF(A48="","",IF(ISNUMBER(MATCH(A48,'Ingredients'!$A$5:$A$154,0)),INDEX('Ingredients'!$G$5:$G$154,MATCH(A48,'Ingredients'!$A$5:$A$154,0)),IF(ISNUMBER(MATCH(A48,'Base recipes'!$H$5:$H$19,0)),INDEX('Base recipes'!$J$5:$J$19,MATCH(A48,'Base recipes'!$H$5:$H$19,0)),"")))</f>
        <v/>
      </c>
      <c r="E48" s="15" t="str">
        <f>IF(OR(A48="",NOT(ISNUMBER(B48)),NOT(ISNUMBER(D48))),"",ROUND(B48*D48,2))</f>
        <v/>
      </c>
      <c r="F48" s="10" t="str">
        <f>IF(A48="","",IF(OR(ISNUMBER(MATCH(A48,'Ingredients'!$A$5:$A$154,0)),ISNUMBER(MATCH(A48,'Base recipes'!$H$5:$H$19,0))),IF(NOT(ISNUMBER(D48)),"price missing",IF(NOT(ISNUMBER(B48)),"quantity missing",IF(ISNUMBER(MATCH(A48,'Ingredients'!$A$5:$A$154,0)),"",IF(INDEX('Base recipes'!$K$5:$K$19,MATCH(A48,'Base recipes'!$H$5:$H$19,0))&gt;0,"base recipe incomplete","")))),"not found"))</f>
        <v/>
      </c>
      <c r="K48" t="str">
        <f>IF('Ingredients'!A48="","",'Ingredients'!A48)</f>
        <v/>
      </c>
      <c r="L48">
        <f>IF(F48="",0,1)</f>
        <v>0</v>
      </c>
    </row>
    <row r="49" spans="1:12" x14ac:dyDescent="0.25">
      <c r="A49" s="5"/>
      <c r="B49" s="12"/>
      <c r="C49" t="str">
        <f>IF(A49="","",IF(ISNUMBER(MATCH(A49,'Ingredients'!$A$5:$A$154,0)),INDEX('Ingredients'!$B$5:$B$154,MATCH(A49,'Ingredients'!$A$5:$A$154,0)),IF(ISNUMBER(MATCH(A49,'Base recipes'!$H$5:$H$19,0)),INDEX('Base recipes'!$I$5:$I$19,MATCH(A49,'Base recipes'!$H$5:$H$19,0)),"")))</f>
        <v/>
      </c>
      <c r="D49" s="13" t="str">
        <f>IF(A49="","",IF(ISNUMBER(MATCH(A49,'Ingredients'!$A$5:$A$154,0)),INDEX('Ingredients'!$G$5:$G$154,MATCH(A49,'Ingredients'!$A$5:$A$154,0)),IF(ISNUMBER(MATCH(A49,'Base recipes'!$H$5:$H$19,0)),INDEX('Base recipes'!$J$5:$J$19,MATCH(A49,'Base recipes'!$H$5:$H$19,0)),"")))</f>
        <v/>
      </c>
      <c r="E49" s="15" t="str">
        <f>IF(OR(A49="",NOT(ISNUMBER(B49)),NOT(ISNUMBER(D49))),"",ROUND(B49*D49,2))</f>
        <v/>
      </c>
      <c r="F49" s="10" t="str">
        <f>IF(A49="","",IF(OR(ISNUMBER(MATCH(A49,'Ingredients'!$A$5:$A$154,0)),ISNUMBER(MATCH(A49,'Base recipes'!$H$5:$H$19,0))),IF(NOT(ISNUMBER(D49)),"price missing",IF(NOT(ISNUMBER(B49)),"quantity missing",IF(ISNUMBER(MATCH(A49,'Ingredients'!$A$5:$A$154,0)),"",IF(INDEX('Base recipes'!$K$5:$K$19,MATCH(A49,'Base recipes'!$H$5:$H$19,0))&gt;0,"base recipe incomplete","")))),"not found"))</f>
        <v/>
      </c>
      <c r="K49" t="str">
        <f>IF('Ingredients'!A49="","",'Ingredients'!A49)</f>
        <v/>
      </c>
      <c r="L49">
        <f>IF(F49="",0,1)</f>
        <v>0</v>
      </c>
    </row>
    <row r="50" spans="1:12" x14ac:dyDescent="0.25">
      <c r="A50" s="5"/>
      <c r="B50" s="12"/>
      <c r="C50" t="str">
        <f>IF(A50="","",IF(ISNUMBER(MATCH(A50,'Ingredients'!$A$5:$A$154,0)),INDEX('Ingredients'!$B$5:$B$154,MATCH(A50,'Ingredients'!$A$5:$A$154,0)),IF(ISNUMBER(MATCH(A50,'Base recipes'!$H$5:$H$19,0)),INDEX('Base recipes'!$I$5:$I$19,MATCH(A50,'Base recipes'!$H$5:$H$19,0)),"")))</f>
        <v/>
      </c>
      <c r="D50" s="13" t="str">
        <f>IF(A50="","",IF(ISNUMBER(MATCH(A50,'Ingredients'!$A$5:$A$154,0)),INDEX('Ingredients'!$G$5:$G$154,MATCH(A50,'Ingredients'!$A$5:$A$154,0)),IF(ISNUMBER(MATCH(A50,'Base recipes'!$H$5:$H$19,0)),INDEX('Base recipes'!$J$5:$J$19,MATCH(A50,'Base recipes'!$H$5:$H$19,0)),"")))</f>
        <v/>
      </c>
      <c r="E50" s="15" t="str">
        <f>IF(OR(A50="",NOT(ISNUMBER(B50)),NOT(ISNUMBER(D50))),"",ROUND(B50*D50,2))</f>
        <v/>
      </c>
      <c r="F50" s="10" t="str">
        <f>IF(A50="","",IF(OR(ISNUMBER(MATCH(A50,'Ingredients'!$A$5:$A$154,0)),ISNUMBER(MATCH(A50,'Base recipes'!$H$5:$H$19,0))),IF(NOT(ISNUMBER(D50)),"price missing",IF(NOT(ISNUMBER(B50)),"quantity missing",IF(ISNUMBER(MATCH(A50,'Ingredients'!$A$5:$A$154,0)),"",IF(INDEX('Base recipes'!$K$5:$K$19,MATCH(A50,'Base recipes'!$H$5:$H$19,0))&gt;0,"base recipe incomplete","")))),"not found"))</f>
        <v/>
      </c>
      <c r="K50" t="str">
        <f>IF('Ingredients'!A50="","",'Ingredients'!A50)</f>
        <v/>
      </c>
      <c r="L50">
        <f>IF(F50="",0,1)</f>
        <v>0</v>
      </c>
    </row>
    <row r="51" spans="1:12" x14ac:dyDescent="0.25">
      <c r="A51" s="5"/>
      <c r="B51" s="12"/>
      <c r="C51" t="str">
        <f>IF(A51="","",IF(ISNUMBER(MATCH(A51,'Ingredients'!$A$5:$A$154,0)),INDEX('Ingredients'!$B$5:$B$154,MATCH(A51,'Ingredients'!$A$5:$A$154,0)),IF(ISNUMBER(MATCH(A51,'Base recipes'!$H$5:$H$19,0)),INDEX('Base recipes'!$I$5:$I$19,MATCH(A51,'Base recipes'!$H$5:$H$19,0)),"")))</f>
        <v/>
      </c>
      <c r="D51" s="13" t="str">
        <f>IF(A51="","",IF(ISNUMBER(MATCH(A51,'Ingredients'!$A$5:$A$154,0)),INDEX('Ingredients'!$G$5:$G$154,MATCH(A51,'Ingredients'!$A$5:$A$154,0)),IF(ISNUMBER(MATCH(A51,'Base recipes'!$H$5:$H$19,0)),INDEX('Base recipes'!$J$5:$J$19,MATCH(A51,'Base recipes'!$H$5:$H$19,0)),"")))</f>
        <v/>
      </c>
      <c r="E51" s="15" t="str">
        <f>IF(OR(A51="",NOT(ISNUMBER(B51)),NOT(ISNUMBER(D51))),"",ROUND(B51*D51,2))</f>
        <v/>
      </c>
      <c r="F51" s="10" t="str">
        <f>IF(A51="","",IF(OR(ISNUMBER(MATCH(A51,'Ingredients'!$A$5:$A$154,0)),ISNUMBER(MATCH(A51,'Base recipes'!$H$5:$H$19,0))),IF(NOT(ISNUMBER(D51)),"price missing",IF(NOT(ISNUMBER(B51)),"quantity missing",IF(ISNUMBER(MATCH(A51,'Ingredients'!$A$5:$A$154,0)),"",IF(INDEX('Base recipes'!$K$5:$K$19,MATCH(A51,'Base recipes'!$H$5:$H$19,0))&gt;0,"base recipe incomplete","")))),"not found"))</f>
        <v/>
      </c>
      <c r="K51" t="str">
        <f>IF('Ingredients'!A51="","",'Ingredients'!A51)</f>
        <v/>
      </c>
      <c r="L51">
        <f>IF(F51="",0,1)</f>
        <v>0</v>
      </c>
    </row>
    <row r="52" spans="1:12" x14ac:dyDescent="0.25">
      <c r="A52" s="5"/>
      <c r="B52" s="12"/>
      <c r="C52" t="str">
        <f>IF(A52="","",IF(ISNUMBER(MATCH(A52,'Ingredients'!$A$5:$A$154,0)),INDEX('Ingredients'!$B$5:$B$154,MATCH(A52,'Ingredients'!$A$5:$A$154,0)),IF(ISNUMBER(MATCH(A52,'Base recipes'!$H$5:$H$19,0)),INDEX('Base recipes'!$I$5:$I$19,MATCH(A52,'Base recipes'!$H$5:$H$19,0)),"")))</f>
        <v/>
      </c>
      <c r="D52" s="13" t="str">
        <f>IF(A52="","",IF(ISNUMBER(MATCH(A52,'Ingredients'!$A$5:$A$154,0)),INDEX('Ingredients'!$G$5:$G$154,MATCH(A52,'Ingredients'!$A$5:$A$154,0)),IF(ISNUMBER(MATCH(A52,'Base recipes'!$H$5:$H$19,0)),INDEX('Base recipes'!$J$5:$J$19,MATCH(A52,'Base recipes'!$H$5:$H$19,0)),"")))</f>
        <v/>
      </c>
      <c r="E52" s="15" t="str">
        <f>IF(OR(A52="",NOT(ISNUMBER(B52)),NOT(ISNUMBER(D52))),"",ROUND(B52*D52,2))</f>
        <v/>
      </c>
      <c r="F52" s="10" t="str">
        <f>IF(A52="","",IF(OR(ISNUMBER(MATCH(A52,'Ingredients'!$A$5:$A$154,0)),ISNUMBER(MATCH(A52,'Base recipes'!$H$5:$H$19,0))),IF(NOT(ISNUMBER(D52)),"price missing",IF(NOT(ISNUMBER(B52)),"quantity missing",IF(ISNUMBER(MATCH(A52,'Ingredients'!$A$5:$A$154,0)),"",IF(INDEX('Base recipes'!$K$5:$K$19,MATCH(A52,'Base recipes'!$H$5:$H$19,0))&gt;0,"base recipe incomplete","")))),"not found"))</f>
        <v/>
      </c>
      <c r="K52" t="str">
        <f>IF('Ingredients'!A52="","",'Ingredients'!A52)</f>
        <v/>
      </c>
      <c r="L52">
        <f>IF(F52="",0,1)</f>
        <v>0</v>
      </c>
    </row>
    <row r="53" spans="1:12" x14ac:dyDescent="0.25">
      <c r="A53" s="5"/>
      <c r="B53" s="12"/>
      <c r="C53" t="str">
        <f>IF(A53="","",IF(ISNUMBER(MATCH(A53,'Ingredients'!$A$5:$A$154,0)),INDEX('Ingredients'!$B$5:$B$154,MATCH(A53,'Ingredients'!$A$5:$A$154,0)),IF(ISNUMBER(MATCH(A53,'Base recipes'!$H$5:$H$19,0)),INDEX('Base recipes'!$I$5:$I$19,MATCH(A53,'Base recipes'!$H$5:$H$19,0)),"")))</f>
        <v/>
      </c>
      <c r="D53" s="13" t="str">
        <f>IF(A53="","",IF(ISNUMBER(MATCH(A53,'Ingredients'!$A$5:$A$154,0)),INDEX('Ingredients'!$G$5:$G$154,MATCH(A53,'Ingredients'!$A$5:$A$154,0)),IF(ISNUMBER(MATCH(A53,'Base recipes'!$H$5:$H$19,0)),INDEX('Base recipes'!$J$5:$J$19,MATCH(A53,'Base recipes'!$H$5:$H$19,0)),"")))</f>
        <v/>
      </c>
      <c r="E53" s="15" t="str">
        <f>IF(OR(A53="",NOT(ISNUMBER(B53)),NOT(ISNUMBER(D53))),"",ROUND(B53*D53,2))</f>
        <v/>
      </c>
      <c r="F53" s="10" t="str">
        <f>IF(A53="","",IF(OR(ISNUMBER(MATCH(A53,'Ingredients'!$A$5:$A$154,0)),ISNUMBER(MATCH(A53,'Base recipes'!$H$5:$H$19,0))),IF(NOT(ISNUMBER(D53)),"price missing",IF(NOT(ISNUMBER(B53)),"quantity missing",IF(ISNUMBER(MATCH(A53,'Ingredients'!$A$5:$A$154,0)),"",IF(INDEX('Base recipes'!$K$5:$K$19,MATCH(A53,'Base recipes'!$H$5:$H$19,0))&gt;0,"base recipe incomplete","")))),"not found"))</f>
        <v/>
      </c>
      <c r="K53" t="str">
        <f>IF('Ingredients'!A53="","",'Ingredients'!A53)</f>
        <v/>
      </c>
      <c r="L53">
        <f>IF(F53="",0,1)</f>
        <v>0</v>
      </c>
    </row>
    <row r="54" spans="1:12" x14ac:dyDescent="0.25">
      <c r="A54" s="5"/>
      <c r="B54" s="12"/>
      <c r="C54" t="str">
        <f>IF(A54="","",IF(ISNUMBER(MATCH(A54,'Ingredients'!$A$5:$A$154,0)),INDEX('Ingredients'!$B$5:$B$154,MATCH(A54,'Ingredients'!$A$5:$A$154,0)),IF(ISNUMBER(MATCH(A54,'Base recipes'!$H$5:$H$19,0)),INDEX('Base recipes'!$I$5:$I$19,MATCH(A54,'Base recipes'!$H$5:$H$19,0)),"")))</f>
        <v/>
      </c>
      <c r="D54" s="13" t="str">
        <f>IF(A54="","",IF(ISNUMBER(MATCH(A54,'Ingredients'!$A$5:$A$154,0)),INDEX('Ingredients'!$G$5:$G$154,MATCH(A54,'Ingredients'!$A$5:$A$154,0)),IF(ISNUMBER(MATCH(A54,'Base recipes'!$H$5:$H$19,0)),INDEX('Base recipes'!$J$5:$J$19,MATCH(A54,'Base recipes'!$H$5:$H$19,0)),"")))</f>
        <v/>
      </c>
      <c r="E54" s="15" t="str">
        <f>IF(OR(A54="",NOT(ISNUMBER(B54)),NOT(ISNUMBER(D54))),"",ROUND(B54*D54,2))</f>
        <v/>
      </c>
      <c r="F54" s="10" t="str">
        <f>IF(A54="","",IF(OR(ISNUMBER(MATCH(A54,'Ingredients'!$A$5:$A$154,0)),ISNUMBER(MATCH(A54,'Base recipes'!$H$5:$H$19,0))),IF(NOT(ISNUMBER(D54)),"price missing",IF(NOT(ISNUMBER(B54)),"quantity missing",IF(ISNUMBER(MATCH(A54,'Ingredients'!$A$5:$A$154,0)),"",IF(INDEX('Base recipes'!$K$5:$K$19,MATCH(A54,'Base recipes'!$H$5:$H$19,0))&gt;0,"base recipe incomplete","")))),"not found"))</f>
        <v/>
      </c>
      <c r="K54" t="str">
        <f>IF('Ingredients'!A54="","",'Ingredients'!A54)</f>
        <v/>
      </c>
      <c r="L54">
        <f>IF(F54="",0,1)</f>
        <v>0</v>
      </c>
    </row>
    <row r="55" spans="1:12" x14ac:dyDescent="0.25">
      <c r="A55" s="5"/>
      <c r="B55" s="12"/>
      <c r="C55" t="str">
        <f>IF(A55="","",IF(ISNUMBER(MATCH(A55,'Ingredients'!$A$5:$A$154,0)),INDEX('Ingredients'!$B$5:$B$154,MATCH(A55,'Ingredients'!$A$5:$A$154,0)),IF(ISNUMBER(MATCH(A55,'Base recipes'!$H$5:$H$19,0)),INDEX('Base recipes'!$I$5:$I$19,MATCH(A55,'Base recipes'!$H$5:$H$19,0)),"")))</f>
        <v/>
      </c>
      <c r="D55" s="13" t="str">
        <f>IF(A55="","",IF(ISNUMBER(MATCH(A55,'Ingredients'!$A$5:$A$154,0)),INDEX('Ingredients'!$G$5:$G$154,MATCH(A55,'Ingredients'!$A$5:$A$154,0)),IF(ISNUMBER(MATCH(A55,'Base recipes'!$H$5:$H$19,0)),INDEX('Base recipes'!$J$5:$J$19,MATCH(A55,'Base recipes'!$H$5:$H$19,0)),"")))</f>
        <v/>
      </c>
      <c r="E55" s="15" t="str">
        <f>IF(OR(A55="",NOT(ISNUMBER(B55)),NOT(ISNUMBER(D55))),"",ROUND(B55*D55,2))</f>
        <v/>
      </c>
      <c r="F55" s="10" t="str">
        <f>IF(A55="","",IF(OR(ISNUMBER(MATCH(A55,'Ingredients'!$A$5:$A$154,0)),ISNUMBER(MATCH(A55,'Base recipes'!$H$5:$H$19,0))),IF(NOT(ISNUMBER(D55)),"price missing",IF(NOT(ISNUMBER(B55)),"quantity missing",IF(ISNUMBER(MATCH(A55,'Ingredients'!$A$5:$A$154,0)),"",IF(INDEX('Base recipes'!$K$5:$K$19,MATCH(A55,'Base recipes'!$H$5:$H$19,0))&gt;0,"base recipe incomplete","")))),"not found"))</f>
        <v/>
      </c>
      <c r="K55" t="str">
        <f>IF('Ingredients'!A55="","",'Ingredients'!A55)</f>
        <v/>
      </c>
      <c r="L55">
        <f>IF(F55="",0,1)</f>
        <v>0</v>
      </c>
    </row>
    <row r="56" spans="1:12" x14ac:dyDescent="0.25">
      <c r="A56" s="5"/>
      <c r="B56" s="12"/>
      <c r="C56" t="str">
        <f>IF(A56="","",IF(ISNUMBER(MATCH(A56,'Ingredients'!$A$5:$A$154,0)),INDEX('Ingredients'!$B$5:$B$154,MATCH(A56,'Ingredients'!$A$5:$A$154,0)),IF(ISNUMBER(MATCH(A56,'Base recipes'!$H$5:$H$19,0)),INDEX('Base recipes'!$I$5:$I$19,MATCH(A56,'Base recipes'!$H$5:$H$19,0)),"")))</f>
        <v/>
      </c>
      <c r="D56" s="13" t="str">
        <f>IF(A56="","",IF(ISNUMBER(MATCH(A56,'Ingredients'!$A$5:$A$154,0)),INDEX('Ingredients'!$G$5:$G$154,MATCH(A56,'Ingredients'!$A$5:$A$154,0)),IF(ISNUMBER(MATCH(A56,'Base recipes'!$H$5:$H$19,0)),INDEX('Base recipes'!$J$5:$J$19,MATCH(A56,'Base recipes'!$H$5:$H$19,0)),"")))</f>
        <v/>
      </c>
      <c r="E56" s="15" t="str">
        <f>IF(OR(A56="",NOT(ISNUMBER(B56)),NOT(ISNUMBER(D56))),"",ROUND(B56*D56,2))</f>
        <v/>
      </c>
      <c r="F56" s="10" t="str">
        <f>IF(A56="","",IF(OR(ISNUMBER(MATCH(A56,'Ingredients'!$A$5:$A$154,0)),ISNUMBER(MATCH(A56,'Base recipes'!$H$5:$H$19,0))),IF(NOT(ISNUMBER(D56)),"price missing",IF(NOT(ISNUMBER(B56)),"quantity missing",IF(ISNUMBER(MATCH(A56,'Ingredients'!$A$5:$A$154,0)),"",IF(INDEX('Base recipes'!$K$5:$K$19,MATCH(A56,'Base recipes'!$H$5:$H$19,0))&gt;0,"base recipe incomplete","")))),"not found"))</f>
        <v/>
      </c>
      <c r="K56" t="str">
        <f>IF('Ingredients'!A56="","",'Ingredients'!A56)</f>
        <v/>
      </c>
      <c r="L56">
        <f>IF(F56="",0,1)</f>
        <v>0</v>
      </c>
    </row>
    <row r="57" spans="1:12" x14ac:dyDescent="0.25">
      <c r="A57" s="5"/>
      <c r="B57" s="12"/>
      <c r="C57" t="str">
        <f>IF(A57="","",IF(ISNUMBER(MATCH(A57,'Ingredients'!$A$5:$A$154,0)),INDEX('Ingredients'!$B$5:$B$154,MATCH(A57,'Ingredients'!$A$5:$A$154,0)),IF(ISNUMBER(MATCH(A57,'Base recipes'!$H$5:$H$19,0)),INDEX('Base recipes'!$I$5:$I$19,MATCH(A57,'Base recipes'!$H$5:$H$19,0)),"")))</f>
        <v/>
      </c>
      <c r="D57" s="13" t="str">
        <f>IF(A57="","",IF(ISNUMBER(MATCH(A57,'Ingredients'!$A$5:$A$154,0)),INDEX('Ingredients'!$G$5:$G$154,MATCH(A57,'Ingredients'!$A$5:$A$154,0)),IF(ISNUMBER(MATCH(A57,'Base recipes'!$H$5:$H$19,0)),INDEX('Base recipes'!$J$5:$J$19,MATCH(A57,'Base recipes'!$H$5:$H$19,0)),"")))</f>
        <v/>
      </c>
      <c r="E57" s="15" t="str">
        <f>IF(OR(A57="",NOT(ISNUMBER(B57)),NOT(ISNUMBER(D57))),"",ROUND(B57*D57,2))</f>
        <v/>
      </c>
      <c r="F57" s="10" t="str">
        <f>IF(A57="","",IF(OR(ISNUMBER(MATCH(A57,'Ingredients'!$A$5:$A$154,0)),ISNUMBER(MATCH(A57,'Base recipes'!$H$5:$H$19,0))),IF(NOT(ISNUMBER(D57)),"price missing",IF(NOT(ISNUMBER(B57)),"quantity missing",IF(ISNUMBER(MATCH(A57,'Ingredients'!$A$5:$A$154,0)),"",IF(INDEX('Base recipes'!$K$5:$K$19,MATCH(A57,'Base recipes'!$H$5:$H$19,0))&gt;0,"base recipe incomplete","")))),"not found"))</f>
        <v/>
      </c>
      <c r="K57" t="str">
        <f>IF('Ingredients'!A57="","",'Ingredients'!A57)</f>
        <v/>
      </c>
      <c r="L57">
        <f>IF(F57="",0,1)</f>
        <v>0</v>
      </c>
    </row>
    <row r="58" spans="1:12" x14ac:dyDescent="0.25">
      <c r="A58" s="5"/>
      <c r="B58" s="12"/>
      <c r="C58" t="str">
        <f>IF(A58="","",IF(ISNUMBER(MATCH(A58,'Ingredients'!$A$5:$A$154,0)),INDEX('Ingredients'!$B$5:$B$154,MATCH(A58,'Ingredients'!$A$5:$A$154,0)),IF(ISNUMBER(MATCH(A58,'Base recipes'!$H$5:$H$19,0)),INDEX('Base recipes'!$I$5:$I$19,MATCH(A58,'Base recipes'!$H$5:$H$19,0)),"")))</f>
        <v/>
      </c>
      <c r="D58" s="13" t="str">
        <f>IF(A58="","",IF(ISNUMBER(MATCH(A58,'Ingredients'!$A$5:$A$154,0)),INDEX('Ingredients'!$G$5:$G$154,MATCH(A58,'Ingredients'!$A$5:$A$154,0)),IF(ISNUMBER(MATCH(A58,'Base recipes'!$H$5:$H$19,0)),INDEX('Base recipes'!$J$5:$J$19,MATCH(A58,'Base recipes'!$H$5:$H$19,0)),"")))</f>
        <v/>
      </c>
      <c r="E58" s="15" t="str">
        <f>IF(OR(A58="",NOT(ISNUMBER(B58)),NOT(ISNUMBER(D58))),"",ROUND(B58*D58,2))</f>
        <v/>
      </c>
      <c r="F58" s="10" t="str">
        <f>IF(A58="","",IF(OR(ISNUMBER(MATCH(A58,'Ingredients'!$A$5:$A$154,0)),ISNUMBER(MATCH(A58,'Base recipes'!$H$5:$H$19,0))),IF(NOT(ISNUMBER(D58)),"price missing",IF(NOT(ISNUMBER(B58)),"quantity missing",IF(ISNUMBER(MATCH(A58,'Ingredients'!$A$5:$A$154,0)),"",IF(INDEX('Base recipes'!$K$5:$K$19,MATCH(A58,'Base recipes'!$H$5:$H$19,0))&gt;0,"base recipe incomplete","")))),"not found"))</f>
        <v/>
      </c>
      <c r="K58" t="str">
        <f>IF('Ingredients'!A58="","",'Ingredients'!A58)</f>
        <v/>
      </c>
      <c r="L58">
        <f>IF(F58="",0,1)</f>
        <v>0</v>
      </c>
    </row>
    <row r="59" spans="1:12" x14ac:dyDescent="0.25">
      <c r="A59" s="5"/>
      <c r="B59" s="12"/>
      <c r="C59" t="str">
        <f>IF(A59="","",IF(ISNUMBER(MATCH(A59,'Ingredients'!$A$5:$A$154,0)),INDEX('Ingredients'!$B$5:$B$154,MATCH(A59,'Ingredients'!$A$5:$A$154,0)),IF(ISNUMBER(MATCH(A59,'Base recipes'!$H$5:$H$19,0)),INDEX('Base recipes'!$I$5:$I$19,MATCH(A59,'Base recipes'!$H$5:$H$19,0)),"")))</f>
        <v/>
      </c>
      <c r="D59" s="13" t="str">
        <f>IF(A59="","",IF(ISNUMBER(MATCH(A59,'Ingredients'!$A$5:$A$154,0)),INDEX('Ingredients'!$G$5:$G$154,MATCH(A59,'Ingredients'!$A$5:$A$154,0)),IF(ISNUMBER(MATCH(A59,'Base recipes'!$H$5:$H$19,0)),INDEX('Base recipes'!$J$5:$J$19,MATCH(A59,'Base recipes'!$H$5:$H$19,0)),"")))</f>
        <v/>
      </c>
      <c r="E59" s="15" t="str">
        <f>IF(OR(A59="",NOT(ISNUMBER(B59)),NOT(ISNUMBER(D59))),"",ROUND(B59*D59,2))</f>
        <v/>
      </c>
      <c r="F59" s="10" t="str">
        <f>IF(A59="","",IF(OR(ISNUMBER(MATCH(A59,'Ingredients'!$A$5:$A$154,0)),ISNUMBER(MATCH(A59,'Base recipes'!$H$5:$H$19,0))),IF(NOT(ISNUMBER(D59)),"price missing",IF(NOT(ISNUMBER(B59)),"quantity missing",IF(ISNUMBER(MATCH(A59,'Ingredients'!$A$5:$A$154,0)),"",IF(INDEX('Base recipes'!$K$5:$K$19,MATCH(A59,'Base recipes'!$H$5:$H$19,0))&gt;0,"base recipe incomplete","")))),"not found"))</f>
        <v/>
      </c>
      <c r="K59" t="str">
        <f>IF('Ingredients'!A59="","",'Ingredients'!A59)</f>
        <v/>
      </c>
      <c r="L59">
        <f>IF(F59="",0,1)</f>
        <v>0</v>
      </c>
    </row>
    <row r="60" spans="1:12" x14ac:dyDescent="0.25">
      <c r="A60" s="5"/>
      <c r="B60" s="12"/>
      <c r="C60" t="str">
        <f>IF(A60="","",IF(ISNUMBER(MATCH(A60,'Ingredients'!$A$5:$A$154,0)),INDEX('Ingredients'!$B$5:$B$154,MATCH(A60,'Ingredients'!$A$5:$A$154,0)),IF(ISNUMBER(MATCH(A60,'Base recipes'!$H$5:$H$19,0)),INDEX('Base recipes'!$I$5:$I$19,MATCH(A60,'Base recipes'!$H$5:$H$19,0)),"")))</f>
        <v/>
      </c>
      <c r="D60" s="13" t="str">
        <f>IF(A60="","",IF(ISNUMBER(MATCH(A60,'Ingredients'!$A$5:$A$154,0)),INDEX('Ingredients'!$G$5:$G$154,MATCH(A60,'Ingredients'!$A$5:$A$154,0)),IF(ISNUMBER(MATCH(A60,'Base recipes'!$H$5:$H$19,0)),INDEX('Base recipes'!$J$5:$J$19,MATCH(A60,'Base recipes'!$H$5:$H$19,0)),"")))</f>
        <v/>
      </c>
      <c r="E60" s="15" t="str">
        <f>IF(OR(A60="",NOT(ISNUMBER(B60)),NOT(ISNUMBER(D60))),"",ROUND(B60*D60,2))</f>
        <v/>
      </c>
      <c r="F60" s="10" t="str">
        <f>IF(A60="","",IF(OR(ISNUMBER(MATCH(A60,'Ingredients'!$A$5:$A$154,0)),ISNUMBER(MATCH(A60,'Base recipes'!$H$5:$H$19,0))),IF(NOT(ISNUMBER(D60)),"price missing",IF(NOT(ISNUMBER(B60)),"quantity missing",IF(ISNUMBER(MATCH(A60,'Ingredients'!$A$5:$A$154,0)),"",IF(INDEX('Base recipes'!$K$5:$K$19,MATCH(A60,'Base recipes'!$H$5:$H$19,0))&gt;0,"base recipe incomplete","")))),"not found"))</f>
        <v/>
      </c>
      <c r="K60" t="str">
        <f>IF('Ingredients'!A60="","",'Ingredients'!A60)</f>
        <v/>
      </c>
      <c r="L60">
        <f>IF(F60="",0,1)</f>
        <v>0</v>
      </c>
    </row>
    <row r="61" spans="1:12" x14ac:dyDescent="0.25">
      <c r="A61" s="5"/>
      <c r="B61" s="12"/>
      <c r="C61" t="str">
        <f>IF(A61="","",IF(ISNUMBER(MATCH(A61,'Ingredients'!$A$5:$A$154,0)),INDEX('Ingredients'!$B$5:$B$154,MATCH(A61,'Ingredients'!$A$5:$A$154,0)),IF(ISNUMBER(MATCH(A61,'Base recipes'!$H$5:$H$19,0)),INDEX('Base recipes'!$I$5:$I$19,MATCH(A61,'Base recipes'!$H$5:$H$19,0)),"")))</f>
        <v/>
      </c>
      <c r="D61" s="13" t="str">
        <f>IF(A61="","",IF(ISNUMBER(MATCH(A61,'Ingredients'!$A$5:$A$154,0)),INDEX('Ingredients'!$G$5:$G$154,MATCH(A61,'Ingredients'!$A$5:$A$154,0)),IF(ISNUMBER(MATCH(A61,'Base recipes'!$H$5:$H$19,0)),INDEX('Base recipes'!$J$5:$J$19,MATCH(A61,'Base recipes'!$H$5:$H$19,0)),"")))</f>
        <v/>
      </c>
      <c r="E61" s="15" t="str">
        <f>IF(OR(A61="",NOT(ISNUMBER(B61)),NOT(ISNUMBER(D61))),"",ROUND(B61*D61,2))</f>
        <v/>
      </c>
      <c r="F61" s="10" t="str">
        <f>IF(A61="","",IF(OR(ISNUMBER(MATCH(A61,'Ingredients'!$A$5:$A$154,0)),ISNUMBER(MATCH(A61,'Base recipes'!$H$5:$H$19,0))),IF(NOT(ISNUMBER(D61)),"price missing",IF(NOT(ISNUMBER(B61)),"quantity missing",IF(ISNUMBER(MATCH(A61,'Ingredients'!$A$5:$A$154,0)),"",IF(INDEX('Base recipes'!$K$5:$K$19,MATCH(A61,'Base recipes'!$H$5:$H$19,0))&gt;0,"base recipe incomplete","")))),"not found"))</f>
        <v/>
      </c>
      <c r="K61" t="str">
        <f>IF('Ingredients'!A61="","",'Ingredients'!A61)</f>
        <v/>
      </c>
      <c r="L61">
        <f>IF(F61="",0,1)</f>
        <v>0</v>
      </c>
    </row>
    <row r="62" spans="1:11" x14ac:dyDescent="0.25">
      <c r="A62" s="16" t="s">
        <v>47</v>
      </c>
      <c r="E62" s="9" t="str">
        <f>IF(A45="","",ROUND(SUM(E47:E61),2))</f>
        <v/>
      </c>
      <c r="K62" t="str">
        <f>IF('Ingredients'!A62="","",'Ingredients'!A62)</f>
        <v/>
      </c>
    </row>
    <row r="63" spans="1:11" x14ac:dyDescent="0.25">
      <c r="A63" s="16" t="s">
        <v>50</v>
      </c>
      <c r="E63" s="9" t="str">
        <f>IF(OR(A45="",NOT(ISNUMBER(C45))),"",IF(C45&lt;=0,"",ROUND(E62/C45,2)))</f>
        <v/>
      </c>
      <c r="K63" t="str">
        <f>IF('Ingredients'!A63="","",'Ingredients'!A63)</f>
        <v/>
      </c>
    </row>
    <row r="64" spans="11:11" x14ac:dyDescent="0.25">
      <c r="K64" t="str">
        <f>IF('Ingredients'!A64="","",'Ingredients'!A64)</f>
        <v/>
      </c>
    </row>
    <row r="65" spans="1:11" x14ac:dyDescent="0.25">
      <c r="A65" s="11"/>
      <c r="B65" s="2" t="s">
        <v>52</v>
      </c>
      <c r="C65" s="5"/>
      <c r="D65" s="2" t="str">
        <f>IF(C65=1,"portion","portions")</f>
        <v>portions</v>
      </c>
      <c r="E65" s="10" t="str">
        <f>IF(A65="","",IF(COUNTIF($H$5:$H$34,A65)&gt;1,"name used twice, only the first counts",IF(NOT(ISNUMBER(C65)),"number of portions missing",IF(C65&lt;=0,"number of portions missing",IF(SUM(L67:L81)&gt;0,"check the rows with a note","")))))</f>
        <v/>
      </c>
      <c r="K65" t="str">
        <f>IF('Ingredients'!A65="","",'Ingredients'!A65)</f>
        <v/>
      </c>
    </row>
    <row r="66" spans="1:11" x14ac:dyDescent="0.25">
      <c r="A66" s="4" t="s">
        <v>43</v>
      </c>
      <c r="B66" s="4" t="s">
        <v>44</v>
      </c>
      <c r="C66" s="4" t="s">
        <v>18</v>
      </c>
      <c r="D66" s="4" t="s">
        <v>45</v>
      </c>
      <c r="E66" s="4" t="s">
        <v>46</v>
      </c>
      <c r="F66" s="4" t="s">
        <v>24</v>
      </c>
      <c r="K66" t="str">
        <f>IF('Ingredients'!A66="","",'Ingredients'!A66)</f>
        <v/>
      </c>
    </row>
    <row r="67" spans="1:12" x14ac:dyDescent="0.25">
      <c r="A67" s="5"/>
      <c r="B67" s="12"/>
      <c r="C67" t="str">
        <f>IF(A67="","",IF(ISNUMBER(MATCH(A67,'Ingredients'!$A$5:$A$154,0)),INDEX('Ingredients'!$B$5:$B$154,MATCH(A67,'Ingredients'!$A$5:$A$154,0)),IF(ISNUMBER(MATCH(A67,'Base recipes'!$H$5:$H$19,0)),INDEX('Base recipes'!$I$5:$I$19,MATCH(A67,'Base recipes'!$H$5:$H$19,0)),"")))</f>
        <v/>
      </c>
      <c r="D67" s="13" t="str">
        <f>IF(A67="","",IF(ISNUMBER(MATCH(A67,'Ingredients'!$A$5:$A$154,0)),INDEX('Ingredients'!$G$5:$G$154,MATCH(A67,'Ingredients'!$A$5:$A$154,0)),IF(ISNUMBER(MATCH(A67,'Base recipes'!$H$5:$H$19,0)),INDEX('Base recipes'!$J$5:$J$19,MATCH(A67,'Base recipes'!$H$5:$H$19,0)),"")))</f>
        <v/>
      </c>
      <c r="E67" s="15" t="str">
        <f>IF(OR(A67="",NOT(ISNUMBER(B67)),NOT(ISNUMBER(D67))),"",ROUND(B67*D67,2))</f>
        <v/>
      </c>
      <c r="F67" s="10" t="str">
        <f>IF(A67="","",IF(OR(ISNUMBER(MATCH(A67,'Ingredients'!$A$5:$A$154,0)),ISNUMBER(MATCH(A67,'Base recipes'!$H$5:$H$19,0))),IF(NOT(ISNUMBER(D67)),"price missing",IF(NOT(ISNUMBER(B67)),"quantity missing",IF(ISNUMBER(MATCH(A67,'Ingredients'!$A$5:$A$154,0)),"",IF(INDEX('Base recipes'!$K$5:$K$19,MATCH(A67,'Base recipes'!$H$5:$H$19,0))&gt;0,"base recipe incomplete","")))),"not found"))</f>
        <v/>
      </c>
      <c r="K67" t="str">
        <f>IF('Ingredients'!A67="","",'Ingredients'!A67)</f>
        <v/>
      </c>
      <c r="L67">
        <f>IF(F67="",0,1)</f>
        <v>0</v>
      </c>
    </row>
    <row r="68" spans="1:12" x14ac:dyDescent="0.25">
      <c r="A68" s="5"/>
      <c r="B68" s="12"/>
      <c r="C68" t="str">
        <f>IF(A68="","",IF(ISNUMBER(MATCH(A68,'Ingredients'!$A$5:$A$154,0)),INDEX('Ingredients'!$B$5:$B$154,MATCH(A68,'Ingredients'!$A$5:$A$154,0)),IF(ISNUMBER(MATCH(A68,'Base recipes'!$H$5:$H$19,0)),INDEX('Base recipes'!$I$5:$I$19,MATCH(A68,'Base recipes'!$H$5:$H$19,0)),"")))</f>
        <v/>
      </c>
      <c r="D68" s="13" t="str">
        <f>IF(A68="","",IF(ISNUMBER(MATCH(A68,'Ingredients'!$A$5:$A$154,0)),INDEX('Ingredients'!$G$5:$G$154,MATCH(A68,'Ingredients'!$A$5:$A$154,0)),IF(ISNUMBER(MATCH(A68,'Base recipes'!$H$5:$H$19,0)),INDEX('Base recipes'!$J$5:$J$19,MATCH(A68,'Base recipes'!$H$5:$H$19,0)),"")))</f>
        <v/>
      </c>
      <c r="E68" s="15" t="str">
        <f>IF(OR(A68="",NOT(ISNUMBER(B68)),NOT(ISNUMBER(D68))),"",ROUND(B68*D68,2))</f>
        <v/>
      </c>
      <c r="F68" s="10" t="str">
        <f>IF(A68="","",IF(OR(ISNUMBER(MATCH(A68,'Ingredients'!$A$5:$A$154,0)),ISNUMBER(MATCH(A68,'Base recipes'!$H$5:$H$19,0))),IF(NOT(ISNUMBER(D68)),"price missing",IF(NOT(ISNUMBER(B68)),"quantity missing",IF(ISNUMBER(MATCH(A68,'Ingredients'!$A$5:$A$154,0)),"",IF(INDEX('Base recipes'!$K$5:$K$19,MATCH(A68,'Base recipes'!$H$5:$H$19,0))&gt;0,"base recipe incomplete","")))),"not found"))</f>
        <v/>
      </c>
      <c r="K68" t="str">
        <f>IF('Ingredients'!A68="","",'Ingredients'!A68)</f>
        <v/>
      </c>
      <c r="L68">
        <f>IF(F68="",0,1)</f>
        <v>0</v>
      </c>
    </row>
    <row r="69" spans="1:12" x14ac:dyDescent="0.25">
      <c r="A69" s="5"/>
      <c r="B69" s="12"/>
      <c r="C69" t="str">
        <f>IF(A69="","",IF(ISNUMBER(MATCH(A69,'Ingredients'!$A$5:$A$154,0)),INDEX('Ingredients'!$B$5:$B$154,MATCH(A69,'Ingredients'!$A$5:$A$154,0)),IF(ISNUMBER(MATCH(A69,'Base recipes'!$H$5:$H$19,0)),INDEX('Base recipes'!$I$5:$I$19,MATCH(A69,'Base recipes'!$H$5:$H$19,0)),"")))</f>
        <v/>
      </c>
      <c r="D69" s="13" t="str">
        <f>IF(A69="","",IF(ISNUMBER(MATCH(A69,'Ingredients'!$A$5:$A$154,0)),INDEX('Ingredients'!$G$5:$G$154,MATCH(A69,'Ingredients'!$A$5:$A$154,0)),IF(ISNUMBER(MATCH(A69,'Base recipes'!$H$5:$H$19,0)),INDEX('Base recipes'!$J$5:$J$19,MATCH(A69,'Base recipes'!$H$5:$H$19,0)),"")))</f>
        <v/>
      </c>
      <c r="E69" s="15" t="str">
        <f>IF(OR(A69="",NOT(ISNUMBER(B69)),NOT(ISNUMBER(D69))),"",ROUND(B69*D69,2))</f>
        <v/>
      </c>
      <c r="F69" s="10" t="str">
        <f>IF(A69="","",IF(OR(ISNUMBER(MATCH(A69,'Ingredients'!$A$5:$A$154,0)),ISNUMBER(MATCH(A69,'Base recipes'!$H$5:$H$19,0))),IF(NOT(ISNUMBER(D69)),"price missing",IF(NOT(ISNUMBER(B69)),"quantity missing",IF(ISNUMBER(MATCH(A69,'Ingredients'!$A$5:$A$154,0)),"",IF(INDEX('Base recipes'!$K$5:$K$19,MATCH(A69,'Base recipes'!$H$5:$H$19,0))&gt;0,"base recipe incomplete","")))),"not found"))</f>
        <v/>
      </c>
      <c r="K69" t="str">
        <f>IF('Ingredients'!A69="","",'Ingredients'!A69)</f>
        <v/>
      </c>
      <c r="L69">
        <f>IF(F69="",0,1)</f>
        <v>0</v>
      </c>
    </row>
    <row r="70" spans="1:12" x14ac:dyDescent="0.25">
      <c r="A70" s="5"/>
      <c r="B70" s="12"/>
      <c r="C70" t="str">
        <f>IF(A70="","",IF(ISNUMBER(MATCH(A70,'Ingredients'!$A$5:$A$154,0)),INDEX('Ingredients'!$B$5:$B$154,MATCH(A70,'Ingredients'!$A$5:$A$154,0)),IF(ISNUMBER(MATCH(A70,'Base recipes'!$H$5:$H$19,0)),INDEX('Base recipes'!$I$5:$I$19,MATCH(A70,'Base recipes'!$H$5:$H$19,0)),"")))</f>
        <v/>
      </c>
      <c r="D70" s="13" t="str">
        <f>IF(A70="","",IF(ISNUMBER(MATCH(A70,'Ingredients'!$A$5:$A$154,0)),INDEX('Ingredients'!$G$5:$G$154,MATCH(A70,'Ingredients'!$A$5:$A$154,0)),IF(ISNUMBER(MATCH(A70,'Base recipes'!$H$5:$H$19,0)),INDEX('Base recipes'!$J$5:$J$19,MATCH(A70,'Base recipes'!$H$5:$H$19,0)),"")))</f>
        <v/>
      </c>
      <c r="E70" s="15" t="str">
        <f>IF(OR(A70="",NOT(ISNUMBER(B70)),NOT(ISNUMBER(D70))),"",ROUND(B70*D70,2))</f>
        <v/>
      </c>
      <c r="F70" s="10" t="str">
        <f>IF(A70="","",IF(OR(ISNUMBER(MATCH(A70,'Ingredients'!$A$5:$A$154,0)),ISNUMBER(MATCH(A70,'Base recipes'!$H$5:$H$19,0))),IF(NOT(ISNUMBER(D70)),"price missing",IF(NOT(ISNUMBER(B70)),"quantity missing",IF(ISNUMBER(MATCH(A70,'Ingredients'!$A$5:$A$154,0)),"",IF(INDEX('Base recipes'!$K$5:$K$19,MATCH(A70,'Base recipes'!$H$5:$H$19,0))&gt;0,"base recipe incomplete","")))),"not found"))</f>
        <v/>
      </c>
      <c r="K70" t="str">
        <f>IF('Ingredients'!A70="","",'Ingredients'!A70)</f>
        <v/>
      </c>
      <c r="L70">
        <f>IF(F70="",0,1)</f>
        <v>0</v>
      </c>
    </row>
    <row r="71" spans="1:12" x14ac:dyDescent="0.25">
      <c r="A71" s="5"/>
      <c r="B71" s="12"/>
      <c r="C71" t="str">
        <f>IF(A71="","",IF(ISNUMBER(MATCH(A71,'Ingredients'!$A$5:$A$154,0)),INDEX('Ingredients'!$B$5:$B$154,MATCH(A71,'Ingredients'!$A$5:$A$154,0)),IF(ISNUMBER(MATCH(A71,'Base recipes'!$H$5:$H$19,0)),INDEX('Base recipes'!$I$5:$I$19,MATCH(A71,'Base recipes'!$H$5:$H$19,0)),"")))</f>
        <v/>
      </c>
      <c r="D71" s="13" t="str">
        <f>IF(A71="","",IF(ISNUMBER(MATCH(A71,'Ingredients'!$A$5:$A$154,0)),INDEX('Ingredients'!$G$5:$G$154,MATCH(A71,'Ingredients'!$A$5:$A$154,0)),IF(ISNUMBER(MATCH(A71,'Base recipes'!$H$5:$H$19,0)),INDEX('Base recipes'!$J$5:$J$19,MATCH(A71,'Base recipes'!$H$5:$H$19,0)),"")))</f>
        <v/>
      </c>
      <c r="E71" s="15" t="str">
        <f>IF(OR(A71="",NOT(ISNUMBER(B71)),NOT(ISNUMBER(D71))),"",ROUND(B71*D71,2))</f>
        <v/>
      </c>
      <c r="F71" s="10" t="str">
        <f>IF(A71="","",IF(OR(ISNUMBER(MATCH(A71,'Ingredients'!$A$5:$A$154,0)),ISNUMBER(MATCH(A71,'Base recipes'!$H$5:$H$19,0))),IF(NOT(ISNUMBER(D71)),"price missing",IF(NOT(ISNUMBER(B71)),"quantity missing",IF(ISNUMBER(MATCH(A71,'Ingredients'!$A$5:$A$154,0)),"",IF(INDEX('Base recipes'!$K$5:$K$19,MATCH(A71,'Base recipes'!$H$5:$H$19,0))&gt;0,"base recipe incomplete","")))),"not found"))</f>
        <v/>
      </c>
      <c r="K71" t="str">
        <f>IF('Ingredients'!A71="","",'Ingredients'!A71)</f>
        <v/>
      </c>
      <c r="L71">
        <f>IF(F71="",0,1)</f>
        <v>0</v>
      </c>
    </row>
    <row r="72" spans="1:12" x14ac:dyDescent="0.25">
      <c r="A72" s="5"/>
      <c r="B72" s="12"/>
      <c r="C72" t="str">
        <f>IF(A72="","",IF(ISNUMBER(MATCH(A72,'Ingredients'!$A$5:$A$154,0)),INDEX('Ingredients'!$B$5:$B$154,MATCH(A72,'Ingredients'!$A$5:$A$154,0)),IF(ISNUMBER(MATCH(A72,'Base recipes'!$H$5:$H$19,0)),INDEX('Base recipes'!$I$5:$I$19,MATCH(A72,'Base recipes'!$H$5:$H$19,0)),"")))</f>
        <v/>
      </c>
      <c r="D72" s="13" t="str">
        <f>IF(A72="","",IF(ISNUMBER(MATCH(A72,'Ingredients'!$A$5:$A$154,0)),INDEX('Ingredients'!$G$5:$G$154,MATCH(A72,'Ingredients'!$A$5:$A$154,0)),IF(ISNUMBER(MATCH(A72,'Base recipes'!$H$5:$H$19,0)),INDEX('Base recipes'!$J$5:$J$19,MATCH(A72,'Base recipes'!$H$5:$H$19,0)),"")))</f>
        <v/>
      </c>
      <c r="E72" s="15" t="str">
        <f>IF(OR(A72="",NOT(ISNUMBER(B72)),NOT(ISNUMBER(D72))),"",ROUND(B72*D72,2))</f>
        <v/>
      </c>
      <c r="F72" s="10" t="str">
        <f>IF(A72="","",IF(OR(ISNUMBER(MATCH(A72,'Ingredients'!$A$5:$A$154,0)),ISNUMBER(MATCH(A72,'Base recipes'!$H$5:$H$19,0))),IF(NOT(ISNUMBER(D72)),"price missing",IF(NOT(ISNUMBER(B72)),"quantity missing",IF(ISNUMBER(MATCH(A72,'Ingredients'!$A$5:$A$154,0)),"",IF(INDEX('Base recipes'!$K$5:$K$19,MATCH(A72,'Base recipes'!$H$5:$H$19,0))&gt;0,"base recipe incomplete","")))),"not found"))</f>
        <v/>
      </c>
      <c r="K72" t="str">
        <f>IF('Ingredients'!A72="","",'Ingredients'!A72)</f>
        <v/>
      </c>
      <c r="L72">
        <f>IF(F72="",0,1)</f>
        <v>0</v>
      </c>
    </row>
    <row r="73" spans="1:12" x14ac:dyDescent="0.25">
      <c r="A73" s="5"/>
      <c r="B73" s="12"/>
      <c r="C73" t="str">
        <f>IF(A73="","",IF(ISNUMBER(MATCH(A73,'Ingredients'!$A$5:$A$154,0)),INDEX('Ingredients'!$B$5:$B$154,MATCH(A73,'Ingredients'!$A$5:$A$154,0)),IF(ISNUMBER(MATCH(A73,'Base recipes'!$H$5:$H$19,0)),INDEX('Base recipes'!$I$5:$I$19,MATCH(A73,'Base recipes'!$H$5:$H$19,0)),"")))</f>
        <v/>
      </c>
      <c r="D73" s="13" t="str">
        <f>IF(A73="","",IF(ISNUMBER(MATCH(A73,'Ingredients'!$A$5:$A$154,0)),INDEX('Ingredients'!$G$5:$G$154,MATCH(A73,'Ingredients'!$A$5:$A$154,0)),IF(ISNUMBER(MATCH(A73,'Base recipes'!$H$5:$H$19,0)),INDEX('Base recipes'!$J$5:$J$19,MATCH(A73,'Base recipes'!$H$5:$H$19,0)),"")))</f>
        <v/>
      </c>
      <c r="E73" s="15" t="str">
        <f>IF(OR(A73="",NOT(ISNUMBER(B73)),NOT(ISNUMBER(D73))),"",ROUND(B73*D73,2))</f>
        <v/>
      </c>
      <c r="F73" s="10" t="str">
        <f>IF(A73="","",IF(OR(ISNUMBER(MATCH(A73,'Ingredients'!$A$5:$A$154,0)),ISNUMBER(MATCH(A73,'Base recipes'!$H$5:$H$19,0))),IF(NOT(ISNUMBER(D73)),"price missing",IF(NOT(ISNUMBER(B73)),"quantity missing",IF(ISNUMBER(MATCH(A73,'Ingredients'!$A$5:$A$154,0)),"",IF(INDEX('Base recipes'!$K$5:$K$19,MATCH(A73,'Base recipes'!$H$5:$H$19,0))&gt;0,"base recipe incomplete","")))),"not found"))</f>
        <v/>
      </c>
      <c r="K73" t="str">
        <f>IF('Ingredients'!A73="","",'Ingredients'!A73)</f>
        <v/>
      </c>
      <c r="L73">
        <f>IF(F73="",0,1)</f>
        <v>0</v>
      </c>
    </row>
    <row r="74" spans="1:12" x14ac:dyDescent="0.25">
      <c r="A74" s="5"/>
      <c r="B74" s="12"/>
      <c r="C74" t="str">
        <f>IF(A74="","",IF(ISNUMBER(MATCH(A74,'Ingredients'!$A$5:$A$154,0)),INDEX('Ingredients'!$B$5:$B$154,MATCH(A74,'Ingredients'!$A$5:$A$154,0)),IF(ISNUMBER(MATCH(A74,'Base recipes'!$H$5:$H$19,0)),INDEX('Base recipes'!$I$5:$I$19,MATCH(A74,'Base recipes'!$H$5:$H$19,0)),"")))</f>
        <v/>
      </c>
      <c r="D74" s="13" t="str">
        <f>IF(A74="","",IF(ISNUMBER(MATCH(A74,'Ingredients'!$A$5:$A$154,0)),INDEX('Ingredients'!$G$5:$G$154,MATCH(A74,'Ingredients'!$A$5:$A$154,0)),IF(ISNUMBER(MATCH(A74,'Base recipes'!$H$5:$H$19,0)),INDEX('Base recipes'!$J$5:$J$19,MATCH(A74,'Base recipes'!$H$5:$H$19,0)),"")))</f>
        <v/>
      </c>
      <c r="E74" s="15" t="str">
        <f>IF(OR(A74="",NOT(ISNUMBER(B74)),NOT(ISNUMBER(D74))),"",ROUND(B74*D74,2))</f>
        <v/>
      </c>
      <c r="F74" s="10" t="str">
        <f>IF(A74="","",IF(OR(ISNUMBER(MATCH(A74,'Ingredients'!$A$5:$A$154,0)),ISNUMBER(MATCH(A74,'Base recipes'!$H$5:$H$19,0))),IF(NOT(ISNUMBER(D74)),"price missing",IF(NOT(ISNUMBER(B74)),"quantity missing",IF(ISNUMBER(MATCH(A74,'Ingredients'!$A$5:$A$154,0)),"",IF(INDEX('Base recipes'!$K$5:$K$19,MATCH(A74,'Base recipes'!$H$5:$H$19,0))&gt;0,"base recipe incomplete","")))),"not found"))</f>
        <v/>
      </c>
      <c r="K74" t="str">
        <f>IF('Ingredients'!A74="","",'Ingredients'!A74)</f>
        <v/>
      </c>
      <c r="L74">
        <f>IF(F74="",0,1)</f>
        <v>0</v>
      </c>
    </row>
    <row r="75" spans="1:12" x14ac:dyDescent="0.25">
      <c r="A75" s="5"/>
      <c r="B75" s="12"/>
      <c r="C75" t="str">
        <f>IF(A75="","",IF(ISNUMBER(MATCH(A75,'Ingredients'!$A$5:$A$154,0)),INDEX('Ingredients'!$B$5:$B$154,MATCH(A75,'Ingredients'!$A$5:$A$154,0)),IF(ISNUMBER(MATCH(A75,'Base recipes'!$H$5:$H$19,0)),INDEX('Base recipes'!$I$5:$I$19,MATCH(A75,'Base recipes'!$H$5:$H$19,0)),"")))</f>
        <v/>
      </c>
      <c r="D75" s="13" t="str">
        <f>IF(A75="","",IF(ISNUMBER(MATCH(A75,'Ingredients'!$A$5:$A$154,0)),INDEX('Ingredients'!$G$5:$G$154,MATCH(A75,'Ingredients'!$A$5:$A$154,0)),IF(ISNUMBER(MATCH(A75,'Base recipes'!$H$5:$H$19,0)),INDEX('Base recipes'!$J$5:$J$19,MATCH(A75,'Base recipes'!$H$5:$H$19,0)),"")))</f>
        <v/>
      </c>
      <c r="E75" s="15" t="str">
        <f>IF(OR(A75="",NOT(ISNUMBER(B75)),NOT(ISNUMBER(D75))),"",ROUND(B75*D75,2))</f>
        <v/>
      </c>
      <c r="F75" s="10" t="str">
        <f>IF(A75="","",IF(OR(ISNUMBER(MATCH(A75,'Ingredients'!$A$5:$A$154,0)),ISNUMBER(MATCH(A75,'Base recipes'!$H$5:$H$19,0))),IF(NOT(ISNUMBER(D75)),"price missing",IF(NOT(ISNUMBER(B75)),"quantity missing",IF(ISNUMBER(MATCH(A75,'Ingredients'!$A$5:$A$154,0)),"",IF(INDEX('Base recipes'!$K$5:$K$19,MATCH(A75,'Base recipes'!$H$5:$H$19,0))&gt;0,"base recipe incomplete","")))),"not found"))</f>
        <v/>
      </c>
      <c r="K75" t="str">
        <f>IF('Ingredients'!A75="","",'Ingredients'!A75)</f>
        <v/>
      </c>
      <c r="L75">
        <f>IF(F75="",0,1)</f>
        <v>0</v>
      </c>
    </row>
    <row r="76" spans="1:12" x14ac:dyDescent="0.25">
      <c r="A76" s="5"/>
      <c r="B76" s="12"/>
      <c r="C76" t="str">
        <f>IF(A76="","",IF(ISNUMBER(MATCH(A76,'Ingredients'!$A$5:$A$154,0)),INDEX('Ingredients'!$B$5:$B$154,MATCH(A76,'Ingredients'!$A$5:$A$154,0)),IF(ISNUMBER(MATCH(A76,'Base recipes'!$H$5:$H$19,0)),INDEX('Base recipes'!$I$5:$I$19,MATCH(A76,'Base recipes'!$H$5:$H$19,0)),"")))</f>
        <v/>
      </c>
      <c r="D76" s="13" t="str">
        <f>IF(A76="","",IF(ISNUMBER(MATCH(A76,'Ingredients'!$A$5:$A$154,0)),INDEX('Ingredients'!$G$5:$G$154,MATCH(A76,'Ingredients'!$A$5:$A$154,0)),IF(ISNUMBER(MATCH(A76,'Base recipes'!$H$5:$H$19,0)),INDEX('Base recipes'!$J$5:$J$19,MATCH(A76,'Base recipes'!$H$5:$H$19,0)),"")))</f>
        <v/>
      </c>
      <c r="E76" s="15" t="str">
        <f>IF(OR(A76="",NOT(ISNUMBER(B76)),NOT(ISNUMBER(D76))),"",ROUND(B76*D76,2))</f>
        <v/>
      </c>
      <c r="F76" s="10" t="str">
        <f>IF(A76="","",IF(OR(ISNUMBER(MATCH(A76,'Ingredients'!$A$5:$A$154,0)),ISNUMBER(MATCH(A76,'Base recipes'!$H$5:$H$19,0))),IF(NOT(ISNUMBER(D76)),"price missing",IF(NOT(ISNUMBER(B76)),"quantity missing",IF(ISNUMBER(MATCH(A76,'Ingredients'!$A$5:$A$154,0)),"",IF(INDEX('Base recipes'!$K$5:$K$19,MATCH(A76,'Base recipes'!$H$5:$H$19,0))&gt;0,"base recipe incomplete","")))),"not found"))</f>
        <v/>
      </c>
      <c r="K76" t="str">
        <f>IF('Ingredients'!A76="","",'Ingredients'!A76)</f>
        <v/>
      </c>
      <c r="L76">
        <f>IF(F76="",0,1)</f>
        <v>0</v>
      </c>
    </row>
    <row r="77" spans="1:12" x14ac:dyDescent="0.25">
      <c r="A77" s="5"/>
      <c r="B77" s="12"/>
      <c r="C77" t="str">
        <f>IF(A77="","",IF(ISNUMBER(MATCH(A77,'Ingredients'!$A$5:$A$154,0)),INDEX('Ingredients'!$B$5:$B$154,MATCH(A77,'Ingredients'!$A$5:$A$154,0)),IF(ISNUMBER(MATCH(A77,'Base recipes'!$H$5:$H$19,0)),INDEX('Base recipes'!$I$5:$I$19,MATCH(A77,'Base recipes'!$H$5:$H$19,0)),"")))</f>
        <v/>
      </c>
      <c r="D77" s="13" t="str">
        <f>IF(A77="","",IF(ISNUMBER(MATCH(A77,'Ingredients'!$A$5:$A$154,0)),INDEX('Ingredients'!$G$5:$G$154,MATCH(A77,'Ingredients'!$A$5:$A$154,0)),IF(ISNUMBER(MATCH(A77,'Base recipes'!$H$5:$H$19,0)),INDEX('Base recipes'!$J$5:$J$19,MATCH(A77,'Base recipes'!$H$5:$H$19,0)),"")))</f>
        <v/>
      </c>
      <c r="E77" s="15" t="str">
        <f>IF(OR(A77="",NOT(ISNUMBER(B77)),NOT(ISNUMBER(D77))),"",ROUND(B77*D77,2))</f>
        <v/>
      </c>
      <c r="F77" s="10" t="str">
        <f>IF(A77="","",IF(OR(ISNUMBER(MATCH(A77,'Ingredients'!$A$5:$A$154,0)),ISNUMBER(MATCH(A77,'Base recipes'!$H$5:$H$19,0))),IF(NOT(ISNUMBER(D77)),"price missing",IF(NOT(ISNUMBER(B77)),"quantity missing",IF(ISNUMBER(MATCH(A77,'Ingredients'!$A$5:$A$154,0)),"",IF(INDEX('Base recipes'!$K$5:$K$19,MATCH(A77,'Base recipes'!$H$5:$H$19,0))&gt;0,"base recipe incomplete","")))),"not found"))</f>
        <v/>
      </c>
      <c r="K77" t="str">
        <f>IF('Ingredients'!A77="","",'Ingredients'!A77)</f>
        <v/>
      </c>
      <c r="L77">
        <f>IF(F77="",0,1)</f>
        <v>0</v>
      </c>
    </row>
    <row r="78" spans="1:12" x14ac:dyDescent="0.25">
      <c r="A78" s="5"/>
      <c r="B78" s="12"/>
      <c r="C78" t="str">
        <f>IF(A78="","",IF(ISNUMBER(MATCH(A78,'Ingredients'!$A$5:$A$154,0)),INDEX('Ingredients'!$B$5:$B$154,MATCH(A78,'Ingredients'!$A$5:$A$154,0)),IF(ISNUMBER(MATCH(A78,'Base recipes'!$H$5:$H$19,0)),INDEX('Base recipes'!$I$5:$I$19,MATCH(A78,'Base recipes'!$H$5:$H$19,0)),"")))</f>
        <v/>
      </c>
      <c r="D78" s="13" t="str">
        <f>IF(A78="","",IF(ISNUMBER(MATCH(A78,'Ingredients'!$A$5:$A$154,0)),INDEX('Ingredients'!$G$5:$G$154,MATCH(A78,'Ingredients'!$A$5:$A$154,0)),IF(ISNUMBER(MATCH(A78,'Base recipes'!$H$5:$H$19,0)),INDEX('Base recipes'!$J$5:$J$19,MATCH(A78,'Base recipes'!$H$5:$H$19,0)),"")))</f>
        <v/>
      </c>
      <c r="E78" s="15" t="str">
        <f>IF(OR(A78="",NOT(ISNUMBER(B78)),NOT(ISNUMBER(D78))),"",ROUND(B78*D78,2))</f>
        <v/>
      </c>
      <c r="F78" s="10" t="str">
        <f>IF(A78="","",IF(OR(ISNUMBER(MATCH(A78,'Ingredients'!$A$5:$A$154,0)),ISNUMBER(MATCH(A78,'Base recipes'!$H$5:$H$19,0))),IF(NOT(ISNUMBER(D78)),"price missing",IF(NOT(ISNUMBER(B78)),"quantity missing",IF(ISNUMBER(MATCH(A78,'Ingredients'!$A$5:$A$154,0)),"",IF(INDEX('Base recipes'!$K$5:$K$19,MATCH(A78,'Base recipes'!$H$5:$H$19,0))&gt;0,"base recipe incomplete","")))),"not found"))</f>
        <v/>
      </c>
      <c r="K78" t="str">
        <f>IF('Ingredients'!A78="","",'Ingredients'!A78)</f>
        <v/>
      </c>
      <c r="L78">
        <f>IF(F78="",0,1)</f>
        <v>0</v>
      </c>
    </row>
    <row r="79" spans="1:12" x14ac:dyDescent="0.25">
      <c r="A79" s="5"/>
      <c r="B79" s="12"/>
      <c r="C79" t="str">
        <f>IF(A79="","",IF(ISNUMBER(MATCH(A79,'Ingredients'!$A$5:$A$154,0)),INDEX('Ingredients'!$B$5:$B$154,MATCH(A79,'Ingredients'!$A$5:$A$154,0)),IF(ISNUMBER(MATCH(A79,'Base recipes'!$H$5:$H$19,0)),INDEX('Base recipes'!$I$5:$I$19,MATCH(A79,'Base recipes'!$H$5:$H$19,0)),"")))</f>
        <v/>
      </c>
      <c r="D79" s="13" t="str">
        <f>IF(A79="","",IF(ISNUMBER(MATCH(A79,'Ingredients'!$A$5:$A$154,0)),INDEX('Ingredients'!$G$5:$G$154,MATCH(A79,'Ingredients'!$A$5:$A$154,0)),IF(ISNUMBER(MATCH(A79,'Base recipes'!$H$5:$H$19,0)),INDEX('Base recipes'!$J$5:$J$19,MATCH(A79,'Base recipes'!$H$5:$H$19,0)),"")))</f>
        <v/>
      </c>
      <c r="E79" s="15" t="str">
        <f>IF(OR(A79="",NOT(ISNUMBER(B79)),NOT(ISNUMBER(D79))),"",ROUND(B79*D79,2))</f>
        <v/>
      </c>
      <c r="F79" s="10" t="str">
        <f>IF(A79="","",IF(OR(ISNUMBER(MATCH(A79,'Ingredients'!$A$5:$A$154,0)),ISNUMBER(MATCH(A79,'Base recipes'!$H$5:$H$19,0))),IF(NOT(ISNUMBER(D79)),"price missing",IF(NOT(ISNUMBER(B79)),"quantity missing",IF(ISNUMBER(MATCH(A79,'Ingredients'!$A$5:$A$154,0)),"",IF(INDEX('Base recipes'!$K$5:$K$19,MATCH(A79,'Base recipes'!$H$5:$H$19,0))&gt;0,"base recipe incomplete","")))),"not found"))</f>
        <v/>
      </c>
      <c r="K79" t="str">
        <f>IF('Ingredients'!A79="","",'Ingredients'!A79)</f>
        <v/>
      </c>
      <c r="L79">
        <f>IF(F79="",0,1)</f>
        <v>0</v>
      </c>
    </row>
    <row r="80" spans="1:12" x14ac:dyDescent="0.25">
      <c r="A80" s="5"/>
      <c r="B80" s="12"/>
      <c r="C80" t="str">
        <f>IF(A80="","",IF(ISNUMBER(MATCH(A80,'Ingredients'!$A$5:$A$154,0)),INDEX('Ingredients'!$B$5:$B$154,MATCH(A80,'Ingredients'!$A$5:$A$154,0)),IF(ISNUMBER(MATCH(A80,'Base recipes'!$H$5:$H$19,0)),INDEX('Base recipes'!$I$5:$I$19,MATCH(A80,'Base recipes'!$H$5:$H$19,0)),"")))</f>
        <v/>
      </c>
      <c r="D80" s="13" t="str">
        <f>IF(A80="","",IF(ISNUMBER(MATCH(A80,'Ingredients'!$A$5:$A$154,0)),INDEX('Ingredients'!$G$5:$G$154,MATCH(A80,'Ingredients'!$A$5:$A$154,0)),IF(ISNUMBER(MATCH(A80,'Base recipes'!$H$5:$H$19,0)),INDEX('Base recipes'!$J$5:$J$19,MATCH(A80,'Base recipes'!$H$5:$H$19,0)),"")))</f>
        <v/>
      </c>
      <c r="E80" s="15" t="str">
        <f>IF(OR(A80="",NOT(ISNUMBER(B80)),NOT(ISNUMBER(D80))),"",ROUND(B80*D80,2))</f>
        <v/>
      </c>
      <c r="F80" s="10" t="str">
        <f>IF(A80="","",IF(OR(ISNUMBER(MATCH(A80,'Ingredients'!$A$5:$A$154,0)),ISNUMBER(MATCH(A80,'Base recipes'!$H$5:$H$19,0))),IF(NOT(ISNUMBER(D80)),"price missing",IF(NOT(ISNUMBER(B80)),"quantity missing",IF(ISNUMBER(MATCH(A80,'Ingredients'!$A$5:$A$154,0)),"",IF(INDEX('Base recipes'!$K$5:$K$19,MATCH(A80,'Base recipes'!$H$5:$H$19,0))&gt;0,"base recipe incomplete","")))),"not found"))</f>
        <v/>
      </c>
      <c r="K80" t="str">
        <f>IF('Ingredients'!A80="","",'Ingredients'!A80)</f>
        <v/>
      </c>
      <c r="L80">
        <f>IF(F80="",0,1)</f>
        <v>0</v>
      </c>
    </row>
    <row r="81" spans="1:12" x14ac:dyDescent="0.25">
      <c r="A81" s="5"/>
      <c r="B81" s="12"/>
      <c r="C81" t="str">
        <f>IF(A81="","",IF(ISNUMBER(MATCH(A81,'Ingredients'!$A$5:$A$154,0)),INDEX('Ingredients'!$B$5:$B$154,MATCH(A81,'Ingredients'!$A$5:$A$154,0)),IF(ISNUMBER(MATCH(A81,'Base recipes'!$H$5:$H$19,0)),INDEX('Base recipes'!$I$5:$I$19,MATCH(A81,'Base recipes'!$H$5:$H$19,0)),"")))</f>
        <v/>
      </c>
      <c r="D81" s="13" t="str">
        <f>IF(A81="","",IF(ISNUMBER(MATCH(A81,'Ingredients'!$A$5:$A$154,0)),INDEX('Ingredients'!$G$5:$G$154,MATCH(A81,'Ingredients'!$A$5:$A$154,0)),IF(ISNUMBER(MATCH(A81,'Base recipes'!$H$5:$H$19,0)),INDEX('Base recipes'!$J$5:$J$19,MATCH(A81,'Base recipes'!$H$5:$H$19,0)),"")))</f>
        <v/>
      </c>
      <c r="E81" s="15" t="str">
        <f>IF(OR(A81="",NOT(ISNUMBER(B81)),NOT(ISNUMBER(D81))),"",ROUND(B81*D81,2))</f>
        <v/>
      </c>
      <c r="F81" s="10" t="str">
        <f>IF(A81="","",IF(OR(ISNUMBER(MATCH(A81,'Ingredients'!$A$5:$A$154,0)),ISNUMBER(MATCH(A81,'Base recipes'!$H$5:$H$19,0))),IF(NOT(ISNUMBER(D81)),"price missing",IF(NOT(ISNUMBER(B81)),"quantity missing",IF(ISNUMBER(MATCH(A81,'Ingredients'!$A$5:$A$154,0)),"",IF(INDEX('Base recipes'!$K$5:$K$19,MATCH(A81,'Base recipes'!$H$5:$H$19,0))&gt;0,"base recipe incomplete","")))),"not found"))</f>
        <v/>
      </c>
      <c r="K81" t="str">
        <f>IF('Ingredients'!A81="","",'Ingredients'!A81)</f>
        <v/>
      </c>
      <c r="L81">
        <f>IF(F81="",0,1)</f>
        <v>0</v>
      </c>
    </row>
    <row r="82" spans="1:11" x14ac:dyDescent="0.25">
      <c r="A82" s="16" t="s">
        <v>47</v>
      </c>
      <c r="E82" s="9" t="str">
        <f>IF(A65="","",ROUND(SUM(E67:E81),2))</f>
        <v/>
      </c>
      <c r="K82" t="str">
        <f>IF('Ingredients'!A82="","",'Ingredients'!A82)</f>
        <v/>
      </c>
    </row>
    <row r="83" spans="1:11" x14ac:dyDescent="0.25">
      <c r="A83" s="16" t="s">
        <v>50</v>
      </c>
      <c r="E83" s="9" t="str">
        <f>IF(OR(A65="",NOT(ISNUMBER(C65))),"",IF(C65&lt;=0,"",ROUND(E82/C65,2)))</f>
        <v/>
      </c>
      <c r="K83" t="str">
        <f>IF('Ingredients'!A83="","",'Ingredients'!A83)</f>
        <v/>
      </c>
    </row>
    <row r="84" spans="11:11" x14ac:dyDescent="0.25">
      <c r="K84" t="str">
        <f>IF('Ingredients'!A84="","",'Ingredients'!A84)</f>
        <v/>
      </c>
    </row>
    <row r="85" spans="1:11" x14ac:dyDescent="0.25">
      <c r="A85" s="11"/>
      <c r="B85" s="2" t="s">
        <v>52</v>
      </c>
      <c r="C85" s="5"/>
      <c r="D85" s="2" t="str">
        <f>IF(C85=1,"portion","portions")</f>
        <v>portions</v>
      </c>
      <c r="E85" s="10" t="str">
        <f>IF(A85="","",IF(COUNTIF($H$5:$H$34,A85)&gt;1,"name used twice, only the first counts",IF(NOT(ISNUMBER(C85)),"number of portions missing",IF(C85&lt;=0,"number of portions missing",IF(SUM(L87:L101)&gt;0,"check the rows with a note","")))))</f>
        <v/>
      </c>
      <c r="K85" t="str">
        <f>IF('Ingredients'!A85="","",'Ingredients'!A85)</f>
        <v/>
      </c>
    </row>
    <row r="86" spans="1:11" x14ac:dyDescent="0.25">
      <c r="A86" s="4" t="s">
        <v>43</v>
      </c>
      <c r="B86" s="4" t="s">
        <v>44</v>
      </c>
      <c r="C86" s="4" t="s">
        <v>18</v>
      </c>
      <c r="D86" s="4" t="s">
        <v>45</v>
      </c>
      <c r="E86" s="4" t="s">
        <v>46</v>
      </c>
      <c r="F86" s="4" t="s">
        <v>24</v>
      </c>
      <c r="K86" t="str">
        <f>IF('Ingredients'!A86="","",'Ingredients'!A86)</f>
        <v/>
      </c>
    </row>
    <row r="87" spans="1:12" x14ac:dyDescent="0.25">
      <c r="A87" s="5"/>
      <c r="B87" s="12"/>
      <c r="C87" t="str">
        <f>IF(A87="","",IF(ISNUMBER(MATCH(A87,'Ingredients'!$A$5:$A$154,0)),INDEX('Ingredients'!$B$5:$B$154,MATCH(A87,'Ingredients'!$A$5:$A$154,0)),IF(ISNUMBER(MATCH(A87,'Base recipes'!$H$5:$H$19,0)),INDEX('Base recipes'!$I$5:$I$19,MATCH(A87,'Base recipes'!$H$5:$H$19,0)),"")))</f>
        <v/>
      </c>
      <c r="D87" s="13" t="str">
        <f>IF(A87="","",IF(ISNUMBER(MATCH(A87,'Ingredients'!$A$5:$A$154,0)),INDEX('Ingredients'!$G$5:$G$154,MATCH(A87,'Ingredients'!$A$5:$A$154,0)),IF(ISNUMBER(MATCH(A87,'Base recipes'!$H$5:$H$19,0)),INDEX('Base recipes'!$J$5:$J$19,MATCH(A87,'Base recipes'!$H$5:$H$19,0)),"")))</f>
        <v/>
      </c>
      <c r="E87" s="15" t="str">
        <f>IF(OR(A87="",NOT(ISNUMBER(B87)),NOT(ISNUMBER(D87))),"",ROUND(B87*D87,2))</f>
        <v/>
      </c>
      <c r="F87" s="10" t="str">
        <f>IF(A87="","",IF(OR(ISNUMBER(MATCH(A87,'Ingredients'!$A$5:$A$154,0)),ISNUMBER(MATCH(A87,'Base recipes'!$H$5:$H$19,0))),IF(NOT(ISNUMBER(D87)),"price missing",IF(NOT(ISNUMBER(B87)),"quantity missing",IF(ISNUMBER(MATCH(A87,'Ingredients'!$A$5:$A$154,0)),"",IF(INDEX('Base recipes'!$K$5:$K$19,MATCH(A87,'Base recipes'!$H$5:$H$19,0))&gt;0,"base recipe incomplete","")))),"not found"))</f>
        <v/>
      </c>
      <c r="K87" t="str">
        <f>IF('Ingredients'!A87="","",'Ingredients'!A87)</f>
        <v/>
      </c>
      <c r="L87">
        <f>IF(F87="",0,1)</f>
        <v>0</v>
      </c>
    </row>
    <row r="88" spans="1:12" x14ac:dyDescent="0.25">
      <c r="A88" s="5"/>
      <c r="B88" s="12"/>
      <c r="C88" t="str">
        <f>IF(A88="","",IF(ISNUMBER(MATCH(A88,'Ingredients'!$A$5:$A$154,0)),INDEX('Ingredients'!$B$5:$B$154,MATCH(A88,'Ingredients'!$A$5:$A$154,0)),IF(ISNUMBER(MATCH(A88,'Base recipes'!$H$5:$H$19,0)),INDEX('Base recipes'!$I$5:$I$19,MATCH(A88,'Base recipes'!$H$5:$H$19,0)),"")))</f>
        <v/>
      </c>
      <c r="D88" s="13" t="str">
        <f>IF(A88="","",IF(ISNUMBER(MATCH(A88,'Ingredients'!$A$5:$A$154,0)),INDEX('Ingredients'!$G$5:$G$154,MATCH(A88,'Ingredients'!$A$5:$A$154,0)),IF(ISNUMBER(MATCH(A88,'Base recipes'!$H$5:$H$19,0)),INDEX('Base recipes'!$J$5:$J$19,MATCH(A88,'Base recipes'!$H$5:$H$19,0)),"")))</f>
        <v/>
      </c>
      <c r="E88" s="15" t="str">
        <f>IF(OR(A88="",NOT(ISNUMBER(B88)),NOT(ISNUMBER(D88))),"",ROUND(B88*D88,2))</f>
        <v/>
      </c>
      <c r="F88" s="10" t="str">
        <f>IF(A88="","",IF(OR(ISNUMBER(MATCH(A88,'Ingredients'!$A$5:$A$154,0)),ISNUMBER(MATCH(A88,'Base recipes'!$H$5:$H$19,0))),IF(NOT(ISNUMBER(D88)),"price missing",IF(NOT(ISNUMBER(B88)),"quantity missing",IF(ISNUMBER(MATCH(A88,'Ingredients'!$A$5:$A$154,0)),"",IF(INDEX('Base recipes'!$K$5:$K$19,MATCH(A88,'Base recipes'!$H$5:$H$19,0))&gt;0,"base recipe incomplete","")))),"not found"))</f>
        <v/>
      </c>
      <c r="K88" t="str">
        <f>IF('Ingredients'!A88="","",'Ingredients'!A88)</f>
        <v/>
      </c>
      <c r="L88">
        <f>IF(F88="",0,1)</f>
        <v>0</v>
      </c>
    </row>
    <row r="89" spans="1:12" x14ac:dyDescent="0.25">
      <c r="A89" s="5"/>
      <c r="B89" s="12"/>
      <c r="C89" t="str">
        <f>IF(A89="","",IF(ISNUMBER(MATCH(A89,'Ingredients'!$A$5:$A$154,0)),INDEX('Ingredients'!$B$5:$B$154,MATCH(A89,'Ingredients'!$A$5:$A$154,0)),IF(ISNUMBER(MATCH(A89,'Base recipes'!$H$5:$H$19,0)),INDEX('Base recipes'!$I$5:$I$19,MATCH(A89,'Base recipes'!$H$5:$H$19,0)),"")))</f>
        <v/>
      </c>
      <c r="D89" s="13" t="str">
        <f>IF(A89="","",IF(ISNUMBER(MATCH(A89,'Ingredients'!$A$5:$A$154,0)),INDEX('Ingredients'!$G$5:$G$154,MATCH(A89,'Ingredients'!$A$5:$A$154,0)),IF(ISNUMBER(MATCH(A89,'Base recipes'!$H$5:$H$19,0)),INDEX('Base recipes'!$J$5:$J$19,MATCH(A89,'Base recipes'!$H$5:$H$19,0)),"")))</f>
        <v/>
      </c>
      <c r="E89" s="15" t="str">
        <f>IF(OR(A89="",NOT(ISNUMBER(B89)),NOT(ISNUMBER(D89))),"",ROUND(B89*D89,2))</f>
        <v/>
      </c>
      <c r="F89" s="10" t="str">
        <f>IF(A89="","",IF(OR(ISNUMBER(MATCH(A89,'Ingredients'!$A$5:$A$154,0)),ISNUMBER(MATCH(A89,'Base recipes'!$H$5:$H$19,0))),IF(NOT(ISNUMBER(D89)),"price missing",IF(NOT(ISNUMBER(B89)),"quantity missing",IF(ISNUMBER(MATCH(A89,'Ingredients'!$A$5:$A$154,0)),"",IF(INDEX('Base recipes'!$K$5:$K$19,MATCH(A89,'Base recipes'!$H$5:$H$19,0))&gt;0,"base recipe incomplete","")))),"not found"))</f>
        <v/>
      </c>
      <c r="K89" t="str">
        <f>IF('Ingredients'!A89="","",'Ingredients'!A89)</f>
        <v/>
      </c>
      <c r="L89">
        <f>IF(F89="",0,1)</f>
        <v>0</v>
      </c>
    </row>
    <row r="90" spans="1:12" x14ac:dyDescent="0.25">
      <c r="A90" s="5"/>
      <c r="B90" s="12"/>
      <c r="C90" t="str">
        <f>IF(A90="","",IF(ISNUMBER(MATCH(A90,'Ingredients'!$A$5:$A$154,0)),INDEX('Ingredients'!$B$5:$B$154,MATCH(A90,'Ingredients'!$A$5:$A$154,0)),IF(ISNUMBER(MATCH(A90,'Base recipes'!$H$5:$H$19,0)),INDEX('Base recipes'!$I$5:$I$19,MATCH(A90,'Base recipes'!$H$5:$H$19,0)),"")))</f>
        <v/>
      </c>
      <c r="D90" s="13" t="str">
        <f>IF(A90="","",IF(ISNUMBER(MATCH(A90,'Ingredients'!$A$5:$A$154,0)),INDEX('Ingredients'!$G$5:$G$154,MATCH(A90,'Ingredients'!$A$5:$A$154,0)),IF(ISNUMBER(MATCH(A90,'Base recipes'!$H$5:$H$19,0)),INDEX('Base recipes'!$J$5:$J$19,MATCH(A90,'Base recipes'!$H$5:$H$19,0)),"")))</f>
        <v/>
      </c>
      <c r="E90" s="15" t="str">
        <f>IF(OR(A90="",NOT(ISNUMBER(B90)),NOT(ISNUMBER(D90))),"",ROUND(B90*D90,2))</f>
        <v/>
      </c>
      <c r="F90" s="10" t="str">
        <f>IF(A90="","",IF(OR(ISNUMBER(MATCH(A90,'Ingredients'!$A$5:$A$154,0)),ISNUMBER(MATCH(A90,'Base recipes'!$H$5:$H$19,0))),IF(NOT(ISNUMBER(D90)),"price missing",IF(NOT(ISNUMBER(B90)),"quantity missing",IF(ISNUMBER(MATCH(A90,'Ingredients'!$A$5:$A$154,0)),"",IF(INDEX('Base recipes'!$K$5:$K$19,MATCH(A90,'Base recipes'!$H$5:$H$19,0))&gt;0,"base recipe incomplete","")))),"not found"))</f>
        <v/>
      </c>
      <c r="K90" t="str">
        <f>IF('Ingredients'!A90="","",'Ingredients'!A90)</f>
        <v/>
      </c>
      <c r="L90">
        <f>IF(F90="",0,1)</f>
        <v>0</v>
      </c>
    </row>
    <row r="91" spans="1:12" x14ac:dyDescent="0.25">
      <c r="A91" s="5"/>
      <c r="B91" s="12"/>
      <c r="C91" t="str">
        <f>IF(A91="","",IF(ISNUMBER(MATCH(A91,'Ingredients'!$A$5:$A$154,0)),INDEX('Ingredients'!$B$5:$B$154,MATCH(A91,'Ingredients'!$A$5:$A$154,0)),IF(ISNUMBER(MATCH(A91,'Base recipes'!$H$5:$H$19,0)),INDEX('Base recipes'!$I$5:$I$19,MATCH(A91,'Base recipes'!$H$5:$H$19,0)),"")))</f>
        <v/>
      </c>
      <c r="D91" s="13" t="str">
        <f>IF(A91="","",IF(ISNUMBER(MATCH(A91,'Ingredients'!$A$5:$A$154,0)),INDEX('Ingredients'!$G$5:$G$154,MATCH(A91,'Ingredients'!$A$5:$A$154,0)),IF(ISNUMBER(MATCH(A91,'Base recipes'!$H$5:$H$19,0)),INDEX('Base recipes'!$J$5:$J$19,MATCH(A91,'Base recipes'!$H$5:$H$19,0)),"")))</f>
        <v/>
      </c>
      <c r="E91" s="15" t="str">
        <f>IF(OR(A91="",NOT(ISNUMBER(B91)),NOT(ISNUMBER(D91))),"",ROUND(B91*D91,2))</f>
        <v/>
      </c>
      <c r="F91" s="10" t="str">
        <f>IF(A91="","",IF(OR(ISNUMBER(MATCH(A91,'Ingredients'!$A$5:$A$154,0)),ISNUMBER(MATCH(A91,'Base recipes'!$H$5:$H$19,0))),IF(NOT(ISNUMBER(D91)),"price missing",IF(NOT(ISNUMBER(B91)),"quantity missing",IF(ISNUMBER(MATCH(A91,'Ingredients'!$A$5:$A$154,0)),"",IF(INDEX('Base recipes'!$K$5:$K$19,MATCH(A91,'Base recipes'!$H$5:$H$19,0))&gt;0,"base recipe incomplete","")))),"not found"))</f>
        <v/>
      </c>
      <c r="K91" t="str">
        <f>IF('Ingredients'!A91="","",'Ingredients'!A91)</f>
        <v/>
      </c>
      <c r="L91">
        <f>IF(F91="",0,1)</f>
        <v>0</v>
      </c>
    </row>
    <row r="92" spans="1:12" x14ac:dyDescent="0.25">
      <c r="A92" s="5"/>
      <c r="B92" s="12"/>
      <c r="C92" t="str">
        <f>IF(A92="","",IF(ISNUMBER(MATCH(A92,'Ingredients'!$A$5:$A$154,0)),INDEX('Ingredients'!$B$5:$B$154,MATCH(A92,'Ingredients'!$A$5:$A$154,0)),IF(ISNUMBER(MATCH(A92,'Base recipes'!$H$5:$H$19,0)),INDEX('Base recipes'!$I$5:$I$19,MATCH(A92,'Base recipes'!$H$5:$H$19,0)),"")))</f>
        <v/>
      </c>
      <c r="D92" s="13" t="str">
        <f>IF(A92="","",IF(ISNUMBER(MATCH(A92,'Ingredients'!$A$5:$A$154,0)),INDEX('Ingredients'!$G$5:$G$154,MATCH(A92,'Ingredients'!$A$5:$A$154,0)),IF(ISNUMBER(MATCH(A92,'Base recipes'!$H$5:$H$19,0)),INDEX('Base recipes'!$J$5:$J$19,MATCH(A92,'Base recipes'!$H$5:$H$19,0)),"")))</f>
        <v/>
      </c>
      <c r="E92" s="15" t="str">
        <f>IF(OR(A92="",NOT(ISNUMBER(B92)),NOT(ISNUMBER(D92))),"",ROUND(B92*D92,2))</f>
        <v/>
      </c>
      <c r="F92" s="10" t="str">
        <f>IF(A92="","",IF(OR(ISNUMBER(MATCH(A92,'Ingredients'!$A$5:$A$154,0)),ISNUMBER(MATCH(A92,'Base recipes'!$H$5:$H$19,0))),IF(NOT(ISNUMBER(D92)),"price missing",IF(NOT(ISNUMBER(B92)),"quantity missing",IF(ISNUMBER(MATCH(A92,'Ingredients'!$A$5:$A$154,0)),"",IF(INDEX('Base recipes'!$K$5:$K$19,MATCH(A92,'Base recipes'!$H$5:$H$19,0))&gt;0,"base recipe incomplete","")))),"not found"))</f>
        <v/>
      </c>
      <c r="K92" t="str">
        <f>IF('Ingredients'!A92="","",'Ingredients'!A92)</f>
        <v/>
      </c>
      <c r="L92">
        <f>IF(F92="",0,1)</f>
        <v>0</v>
      </c>
    </row>
    <row r="93" spans="1:12" x14ac:dyDescent="0.25">
      <c r="A93" s="5"/>
      <c r="B93" s="12"/>
      <c r="C93" t="str">
        <f>IF(A93="","",IF(ISNUMBER(MATCH(A93,'Ingredients'!$A$5:$A$154,0)),INDEX('Ingredients'!$B$5:$B$154,MATCH(A93,'Ingredients'!$A$5:$A$154,0)),IF(ISNUMBER(MATCH(A93,'Base recipes'!$H$5:$H$19,0)),INDEX('Base recipes'!$I$5:$I$19,MATCH(A93,'Base recipes'!$H$5:$H$19,0)),"")))</f>
        <v/>
      </c>
      <c r="D93" s="13" t="str">
        <f>IF(A93="","",IF(ISNUMBER(MATCH(A93,'Ingredients'!$A$5:$A$154,0)),INDEX('Ingredients'!$G$5:$G$154,MATCH(A93,'Ingredients'!$A$5:$A$154,0)),IF(ISNUMBER(MATCH(A93,'Base recipes'!$H$5:$H$19,0)),INDEX('Base recipes'!$J$5:$J$19,MATCH(A93,'Base recipes'!$H$5:$H$19,0)),"")))</f>
        <v/>
      </c>
      <c r="E93" s="15" t="str">
        <f>IF(OR(A93="",NOT(ISNUMBER(B93)),NOT(ISNUMBER(D93))),"",ROUND(B93*D93,2))</f>
        <v/>
      </c>
      <c r="F93" s="10" t="str">
        <f>IF(A93="","",IF(OR(ISNUMBER(MATCH(A93,'Ingredients'!$A$5:$A$154,0)),ISNUMBER(MATCH(A93,'Base recipes'!$H$5:$H$19,0))),IF(NOT(ISNUMBER(D93)),"price missing",IF(NOT(ISNUMBER(B93)),"quantity missing",IF(ISNUMBER(MATCH(A93,'Ingredients'!$A$5:$A$154,0)),"",IF(INDEX('Base recipes'!$K$5:$K$19,MATCH(A93,'Base recipes'!$H$5:$H$19,0))&gt;0,"base recipe incomplete","")))),"not found"))</f>
        <v/>
      </c>
      <c r="K93" t="str">
        <f>IF('Ingredients'!A93="","",'Ingredients'!A93)</f>
        <v/>
      </c>
      <c r="L93">
        <f>IF(F93="",0,1)</f>
        <v>0</v>
      </c>
    </row>
    <row r="94" spans="1:12" x14ac:dyDescent="0.25">
      <c r="A94" s="5"/>
      <c r="B94" s="12"/>
      <c r="C94" t="str">
        <f>IF(A94="","",IF(ISNUMBER(MATCH(A94,'Ingredients'!$A$5:$A$154,0)),INDEX('Ingredients'!$B$5:$B$154,MATCH(A94,'Ingredients'!$A$5:$A$154,0)),IF(ISNUMBER(MATCH(A94,'Base recipes'!$H$5:$H$19,0)),INDEX('Base recipes'!$I$5:$I$19,MATCH(A94,'Base recipes'!$H$5:$H$19,0)),"")))</f>
        <v/>
      </c>
      <c r="D94" s="13" t="str">
        <f>IF(A94="","",IF(ISNUMBER(MATCH(A94,'Ingredients'!$A$5:$A$154,0)),INDEX('Ingredients'!$G$5:$G$154,MATCH(A94,'Ingredients'!$A$5:$A$154,0)),IF(ISNUMBER(MATCH(A94,'Base recipes'!$H$5:$H$19,0)),INDEX('Base recipes'!$J$5:$J$19,MATCH(A94,'Base recipes'!$H$5:$H$19,0)),"")))</f>
        <v/>
      </c>
      <c r="E94" s="15" t="str">
        <f>IF(OR(A94="",NOT(ISNUMBER(B94)),NOT(ISNUMBER(D94))),"",ROUND(B94*D94,2))</f>
        <v/>
      </c>
      <c r="F94" s="10" t="str">
        <f>IF(A94="","",IF(OR(ISNUMBER(MATCH(A94,'Ingredients'!$A$5:$A$154,0)),ISNUMBER(MATCH(A94,'Base recipes'!$H$5:$H$19,0))),IF(NOT(ISNUMBER(D94)),"price missing",IF(NOT(ISNUMBER(B94)),"quantity missing",IF(ISNUMBER(MATCH(A94,'Ingredients'!$A$5:$A$154,0)),"",IF(INDEX('Base recipes'!$K$5:$K$19,MATCH(A94,'Base recipes'!$H$5:$H$19,0))&gt;0,"base recipe incomplete","")))),"not found"))</f>
        <v/>
      </c>
      <c r="K94" t="str">
        <f>IF('Ingredients'!A94="","",'Ingredients'!A94)</f>
        <v/>
      </c>
      <c r="L94">
        <f>IF(F94="",0,1)</f>
        <v>0</v>
      </c>
    </row>
    <row r="95" spans="1:12" x14ac:dyDescent="0.25">
      <c r="A95" s="5"/>
      <c r="B95" s="12"/>
      <c r="C95" t="str">
        <f>IF(A95="","",IF(ISNUMBER(MATCH(A95,'Ingredients'!$A$5:$A$154,0)),INDEX('Ingredients'!$B$5:$B$154,MATCH(A95,'Ingredients'!$A$5:$A$154,0)),IF(ISNUMBER(MATCH(A95,'Base recipes'!$H$5:$H$19,0)),INDEX('Base recipes'!$I$5:$I$19,MATCH(A95,'Base recipes'!$H$5:$H$19,0)),"")))</f>
        <v/>
      </c>
      <c r="D95" s="13" t="str">
        <f>IF(A95="","",IF(ISNUMBER(MATCH(A95,'Ingredients'!$A$5:$A$154,0)),INDEX('Ingredients'!$G$5:$G$154,MATCH(A95,'Ingredients'!$A$5:$A$154,0)),IF(ISNUMBER(MATCH(A95,'Base recipes'!$H$5:$H$19,0)),INDEX('Base recipes'!$J$5:$J$19,MATCH(A95,'Base recipes'!$H$5:$H$19,0)),"")))</f>
        <v/>
      </c>
      <c r="E95" s="15" t="str">
        <f>IF(OR(A95="",NOT(ISNUMBER(B95)),NOT(ISNUMBER(D95))),"",ROUND(B95*D95,2))</f>
        <v/>
      </c>
      <c r="F95" s="10" t="str">
        <f>IF(A95="","",IF(OR(ISNUMBER(MATCH(A95,'Ingredients'!$A$5:$A$154,0)),ISNUMBER(MATCH(A95,'Base recipes'!$H$5:$H$19,0))),IF(NOT(ISNUMBER(D95)),"price missing",IF(NOT(ISNUMBER(B95)),"quantity missing",IF(ISNUMBER(MATCH(A95,'Ingredients'!$A$5:$A$154,0)),"",IF(INDEX('Base recipes'!$K$5:$K$19,MATCH(A95,'Base recipes'!$H$5:$H$19,0))&gt;0,"base recipe incomplete","")))),"not found"))</f>
        <v/>
      </c>
      <c r="K95" t="str">
        <f>IF('Ingredients'!A95="","",'Ingredients'!A95)</f>
        <v/>
      </c>
      <c r="L95">
        <f>IF(F95="",0,1)</f>
        <v>0</v>
      </c>
    </row>
    <row r="96" spans="1:12" x14ac:dyDescent="0.25">
      <c r="A96" s="5"/>
      <c r="B96" s="12"/>
      <c r="C96" t="str">
        <f>IF(A96="","",IF(ISNUMBER(MATCH(A96,'Ingredients'!$A$5:$A$154,0)),INDEX('Ingredients'!$B$5:$B$154,MATCH(A96,'Ingredients'!$A$5:$A$154,0)),IF(ISNUMBER(MATCH(A96,'Base recipes'!$H$5:$H$19,0)),INDEX('Base recipes'!$I$5:$I$19,MATCH(A96,'Base recipes'!$H$5:$H$19,0)),"")))</f>
        <v/>
      </c>
      <c r="D96" s="13" t="str">
        <f>IF(A96="","",IF(ISNUMBER(MATCH(A96,'Ingredients'!$A$5:$A$154,0)),INDEX('Ingredients'!$G$5:$G$154,MATCH(A96,'Ingredients'!$A$5:$A$154,0)),IF(ISNUMBER(MATCH(A96,'Base recipes'!$H$5:$H$19,0)),INDEX('Base recipes'!$J$5:$J$19,MATCH(A96,'Base recipes'!$H$5:$H$19,0)),"")))</f>
        <v/>
      </c>
      <c r="E96" s="15" t="str">
        <f>IF(OR(A96="",NOT(ISNUMBER(B96)),NOT(ISNUMBER(D96))),"",ROUND(B96*D96,2))</f>
        <v/>
      </c>
      <c r="F96" s="10" t="str">
        <f>IF(A96="","",IF(OR(ISNUMBER(MATCH(A96,'Ingredients'!$A$5:$A$154,0)),ISNUMBER(MATCH(A96,'Base recipes'!$H$5:$H$19,0))),IF(NOT(ISNUMBER(D96)),"price missing",IF(NOT(ISNUMBER(B96)),"quantity missing",IF(ISNUMBER(MATCH(A96,'Ingredients'!$A$5:$A$154,0)),"",IF(INDEX('Base recipes'!$K$5:$K$19,MATCH(A96,'Base recipes'!$H$5:$H$19,0))&gt;0,"base recipe incomplete","")))),"not found"))</f>
        <v/>
      </c>
      <c r="K96" t="str">
        <f>IF('Ingredients'!A96="","",'Ingredients'!A96)</f>
        <v/>
      </c>
      <c r="L96">
        <f>IF(F96="",0,1)</f>
        <v>0</v>
      </c>
    </row>
    <row r="97" spans="1:12" x14ac:dyDescent="0.25">
      <c r="A97" s="5"/>
      <c r="B97" s="12"/>
      <c r="C97" t="str">
        <f>IF(A97="","",IF(ISNUMBER(MATCH(A97,'Ingredients'!$A$5:$A$154,0)),INDEX('Ingredients'!$B$5:$B$154,MATCH(A97,'Ingredients'!$A$5:$A$154,0)),IF(ISNUMBER(MATCH(A97,'Base recipes'!$H$5:$H$19,0)),INDEX('Base recipes'!$I$5:$I$19,MATCH(A97,'Base recipes'!$H$5:$H$19,0)),"")))</f>
        <v/>
      </c>
      <c r="D97" s="13" t="str">
        <f>IF(A97="","",IF(ISNUMBER(MATCH(A97,'Ingredients'!$A$5:$A$154,0)),INDEX('Ingredients'!$G$5:$G$154,MATCH(A97,'Ingredients'!$A$5:$A$154,0)),IF(ISNUMBER(MATCH(A97,'Base recipes'!$H$5:$H$19,0)),INDEX('Base recipes'!$J$5:$J$19,MATCH(A97,'Base recipes'!$H$5:$H$19,0)),"")))</f>
        <v/>
      </c>
      <c r="E97" s="15" t="str">
        <f>IF(OR(A97="",NOT(ISNUMBER(B97)),NOT(ISNUMBER(D97))),"",ROUND(B97*D97,2))</f>
        <v/>
      </c>
      <c r="F97" s="10" t="str">
        <f>IF(A97="","",IF(OR(ISNUMBER(MATCH(A97,'Ingredients'!$A$5:$A$154,0)),ISNUMBER(MATCH(A97,'Base recipes'!$H$5:$H$19,0))),IF(NOT(ISNUMBER(D97)),"price missing",IF(NOT(ISNUMBER(B97)),"quantity missing",IF(ISNUMBER(MATCH(A97,'Ingredients'!$A$5:$A$154,0)),"",IF(INDEX('Base recipes'!$K$5:$K$19,MATCH(A97,'Base recipes'!$H$5:$H$19,0))&gt;0,"base recipe incomplete","")))),"not found"))</f>
        <v/>
      </c>
      <c r="K97" t="str">
        <f>IF('Ingredients'!A97="","",'Ingredients'!A97)</f>
        <v/>
      </c>
      <c r="L97">
        <f>IF(F97="",0,1)</f>
        <v>0</v>
      </c>
    </row>
    <row r="98" spans="1:12" x14ac:dyDescent="0.25">
      <c r="A98" s="5"/>
      <c r="B98" s="12"/>
      <c r="C98" t="str">
        <f>IF(A98="","",IF(ISNUMBER(MATCH(A98,'Ingredients'!$A$5:$A$154,0)),INDEX('Ingredients'!$B$5:$B$154,MATCH(A98,'Ingredients'!$A$5:$A$154,0)),IF(ISNUMBER(MATCH(A98,'Base recipes'!$H$5:$H$19,0)),INDEX('Base recipes'!$I$5:$I$19,MATCH(A98,'Base recipes'!$H$5:$H$19,0)),"")))</f>
        <v/>
      </c>
      <c r="D98" s="13" t="str">
        <f>IF(A98="","",IF(ISNUMBER(MATCH(A98,'Ingredients'!$A$5:$A$154,0)),INDEX('Ingredients'!$G$5:$G$154,MATCH(A98,'Ingredients'!$A$5:$A$154,0)),IF(ISNUMBER(MATCH(A98,'Base recipes'!$H$5:$H$19,0)),INDEX('Base recipes'!$J$5:$J$19,MATCH(A98,'Base recipes'!$H$5:$H$19,0)),"")))</f>
        <v/>
      </c>
      <c r="E98" s="15" t="str">
        <f>IF(OR(A98="",NOT(ISNUMBER(B98)),NOT(ISNUMBER(D98))),"",ROUND(B98*D98,2))</f>
        <v/>
      </c>
      <c r="F98" s="10" t="str">
        <f>IF(A98="","",IF(OR(ISNUMBER(MATCH(A98,'Ingredients'!$A$5:$A$154,0)),ISNUMBER(MATCH(A98,'Base recipes'!$H$5:$H$19,0))),IF(NOT(ISNUMBER(D98)),"price missing",IF(NOT(ISNUMBER(B98)),"quantity missing",IF(ISNUMBER(MATCH(A98,'Ingredients'!$A$5:$A$154,0)),"",IF(INDEX('Base recipes'!$K$5:$K$19,MATCH(A98,'Base recipes'!$H$5:$H$19,0))&gt;0,"base recipe incomplete","")))),"not found"))</f>
        <v/>
      </c>
      <c r="K98" t="str">
        <f>IF('Ingredients'!A98="","",'Ingredients'!A98)</f>
        <v/>
      </c>
      <c r="L98">
        <f>IF(F98="",0,1)</f>
        <v>0</v>
      </c>
    </row>
    <row r="99" spans="1:12" x14ac:dyDescent="0.25">
      <c r="A99" s="5"/>
      <c r="B99" s="12"/>
      <c r="C99" t="str">
        <f>IF(A99="","",IF(ISNUMBER(MATCH(A99,'Ingredients'!$A$5:$A$154,0)),INDEX('Ingredients'!$B$5:$B$154,MATCH(A99,'Ingredients'!$A$5:$A$154,0)),IF(ISNUMBER(MATCH(A99,'Base recipes'!$H$5:$H$19,0)),INDEX('Base recipes'!$I$5:$I$19,MATCH(A99,'Base recipes'!$H$5:$H$19,0)),"")))</f>
        <v/>
      </c>
      <c r="D99" s="13" t="str">
        <f>IF(A99="","",IF(ISNUMBER(MATCH(A99,'Ingredients'!$A$5:$A$154,0)),INDEX('Ingredients'!$G$5:$G$154,MATCH(A99,'Ingredients'!$A$5:$A$154,0)),IF(ISNUMBER(MATCH(A99,'Base recipes'!$H$5:$H$19,0)),INDEX('Base recipes'!$J$5:$J$19,MATCH(A99,'Base recipes'!$H$5:$H$19,0)),"")))</f>
        <v/>
      </c>
      <c r="E99" s="15" t="str">
        <f>IF(OR(A99="",NOT(ISNUMBER(B99)),NOT(ISNUMBER(D99))),"",ROUND(B99*D99,2))</f>
        <v/>
      </c>
      <c r="F99" s="10" t="str">
        <f>IF(A99="","",IF(OR(ISNUMBER(MATCH(A99,'Ingredients'!$A$5:$A$154,0)),ISNUMBER(MATCH(A99,'Base recipes'!$H$5:$H$19,0))),IF(NOT(ISNUMBER(D99)),"price missing",IF(NOT(ISNUMBER(B99)),"quantity missing",IF(ISNUMBER(MATCH(A99,'Ingredients'!$A$5:$A$154,0)),"",IF(INDEX('Base recipes'!$K$5:$K$19,MATCH(A99,'Base recipes'!$H$5:$H$19,0))&gt;0,"base recipe incomplete","")))),"not found"))</f>
        <v/>
      </c>
      <c r="K99" t="str">
        <f>IF('Ingredients'!A99="","",'Ingredients'!A99)</f>
        <v/>
      </c>
      <c r="L99">
        <f>IF(F99="",0,1)</f>
        <v>0</v>
      </c>
    </row>
    <row r="100" spans="1:12" x14ac:dyDescent="0.25">
      <c r="A100" s="5"/>
      <c r="B100" s="12"/>
      <c r="C100" t="str">
        <f>IF(A100="","",IF(ISNUMBER(MATCH(A100,'Ingredients'!$A$5:$A$154,0)),INDEX('Ingredients'!$B$5:$B$154,MATCH(A100,'Ingredients'!$A$5:$A$154,0)),IF(ISNUMBER(MATCH(A100,'Base recipes'!$H$5:$H$19,0)),INDEX('Base recipes'!$I$5:$I$19,MATCH(A100,'Base recipes'!$H$5:$H$19,0)),"")))</f>
        <v/>
      </c>
      <c r="D100" s="13" t="str">
        <f>IF(A100="","",IF(ISNUMBER(MATCH(A100,'Ingredients'!$A$5:$A$154,0)),INDEX('Ingredients'!$G$5:$G$154,MATCH(A100,'Ingredients'!$A$5:$A$154,0)),IF(ISNUMBER(MATCH(A100,'Base recipes'!$H$5:$H$19,0)),INDEX('Base recipes'!$J$5:$J$19,MATCH(A100,'Base recipes'!$H$5:$H$19,0)),"")))</f>
        <v/>
      </c>
      <c r="E100" s="15" t="str">
        <f>IF(OR(A100="",NOT(ISNUMBER(B100)),NOT(ISNUMBER(D100))),"",ROUND(B100*D100,2))</f>
        <v/>
      </c>
      <c r="F100" s="10" t="str">
        <f>IF(A100="","",IF(OR(ISNUMBER(MATCH(A100,'Ingredients'!$A$5:$A$154,0)),ISNUMBER(MATCH(A100,'Base recipes'!$H$5:$H$19,0))),IF(NOT(ISNUMBER(D100)),"price missing",IF(NOT(ISNUMBER(B100)),"quantity missing",IF(ISNUMBER(MATCH(A100,'Ingredients'!$A$5:$A$154,0)),"",IF(INDEX('Base recipes'!$K$5:$K$19,MATCH(A100,'Base recipes'!$H$5:$H$19,0))&gt;0,"base recipe incomplete","")))),"not found"))</f>
        <v/>
      </c>
      <c r="K100" t="str">
        <f>IF('Ingredients'!A100="","",'Ingredients'!A100)</f>
        <v/>
      </c>
      <c r="L100">
        <f>IF(F100="",0,1)</f>
        <v>0</v>
      </c>
    </row>
    <row r="101" spans="1:12" x14ac:dyDescent="0.25">
      <c r="A101" s="5"/>
      <c r="B101" s="12"/>
      <c r="C101" t="str">
        <f>IF(A101="","",IF(ISNUMBER(MATCH(A101,'Ingredients'!$A$5:$A$154,0)),INDEX('Ingredients'!$B$5:$B$154,MATCH(A101,'Ingredients'!$A$5:$A$154,0)),IF(ISNUMBER(MATCH(A101,'Base recipes'!$H$5:$H$19,0)),INDEX('Base recipes'!$I$5:$I$19,MATCH(A101,'Base recipes'!$H$5:$H$19,0)),"")))</f>
        <v/>
      </c>
      <c r="D101" s="13" t="str">
        <f>IF(A101="","",IF(ISNUMBER(MATCH(A101,'Ingredients'!$A$5:$A$154,0)),INDEX('Ingredients'!$G$5:$G$154,MATCH(A101,'Ingredients'!$A$5:$A$154,0)),IF(ISNUMBER(MATCH(A101,'Base recipes'!$H$5:$H$19,0)),INDEX('Base recipes'!$J$5:$J$19,MATCH(A101,'Base recipes'!$H$5:$H$19,0)),"")))</f>
        <v/>
      </c>
      <c r="E101" s="15" t="str">
        <f>IF(OR(A101="",NOT(ISNUMBER(B101)),NOT(ISNUMBER(D101))),"",ROUND(B101*D101,2))</f>
        <v/>
      </c>
      <c r="F101" s="10" t="str">
        <f>IF(A101="","",IF(OR(ISNUMBER(MATCH(A101,'Ingredients'!$A$5:$A$154,0)),ISNUMBER(MATCH(A101,'Base recipes'!$H$5:$H$19,0))),IF(NOT(ISNUMBER(D101)),"price missing",IF(NOT(ISNUMBER(B101)),"quantity missing",IF(ISNUMBER(MATCH(A101,'Ingredients'!$A$5:$A$154,0)),"",IF(INDEX('Base recipes'!$K$5:$K$19,MATCH(A101,'Base recipes'!$H$5:$H$19,0))&gt;0,"base recipe incomplete","")))),"not found"))</f>
        <v/>
      </c>
      <c r="K101" t="str">
        <f>IF('Ingredients'!A101="","",'Ingredients'!A101)</f>
        <v/>
      </c>
      <c r="L101">
        <f>IF(F101="",0,1)</f>
        <v>0</v>
      </c>
    </row>
    <row r="102" spans="1:11" x14ac:dyDescent="0.25">
      <c r="A102" s="16" t="s">
        <v>47</v>
      </c>
      <c r="E102" s="9" t="str">
        <f>IF(A85="","",ROUND(SUM(E87:E101),2))</f>
        <v/>
      </c>
      <c r="K102" t="str">
        <f>IF('Ingredients'!A102="","",'Ingredients'!A102)</f>
        <v/>
      </c>
    </row>
    <row r="103" spans="1:11" x14ac:dyDescent="0.25">
      <c r="A103" s="16" t="s">
        <v>50</v>
      </c>
      <c r="E103" s="9" t="str">
        <f>IF(OR(A85="",NOT(ISNUMBER(C85))),"",IF(C85&lt;=0,"",ROUND(E102/C85,2)))</f>
        <v/>
      </c>
      <c r="K103" t="str">
        <f>IF('Ingredients'!A103="","",'Ingredients'!A103)</f>
        <v/>
      </c>
    </row>
    <row r="104" spans="11:11" x14ac:dyDescent="0.25">
      <c r="K104" t="str">
        <f>IF('Ingredients'!A104="","",'Ingredients'!A104)</f>
        <v/>
      </c>
    </row>
    <row r="105" spans="1:11" x14ac:dyDescent="0.25">
      <c r="A105" s="11"/>
      <c r="B105" s="2" t="s">
        <v>52</v>
      </c>
      <c r="C105" s="5"/>
      <c r="D105" s="2" t="str">
        <f>IF(C105=1,"portion","portions")</f>
        <v>portions</v>
      </c>
      <c r="E105" s="10" t="str">
        <f>IF(A105="","",IF(COUNTIF($H$5:$H$34,A105)&gt;1,"name used twice, only the first counts",IF(NOT(ISNUMBER(C105)),"number of portions missing",IF(C105&lt;=0,"number of portions missing",IF(SUM(L107:L121)&gt;0,"check the rows with a note","")))))</f>
        <v/>
      </c>
      <c r="K105" t="str">
        <f>IF('Ingredients'!A105="","",'Ingredients'!A105)</f>
        <v/>
      </c>
    </row>
    <row r="106" spans="1:11" x14ac:dyDescent="0.25">
      <c r="A106" s="4" t="s">
        <v>43</v>
      </c>
      <c r="B106" s="4" t="s">
        <v>44</v>
      </c>
      <c r="C106" s="4" t="s">
        <v>18</v>
      </c>
      <c r="D106" s="4" t="s">
        <v>45</v>
      </c>
      <c r="E106" s="4" t="s">
        <v>46</v>
      </c>
      <c r="F106" s="4" t="s">
        <v>24</v>
      </c>
      <c r="K106" t="str">
        <f>IF('Ingredients'!A106="","",'Ingredients'!A106)</f>
        <v/>
      </c>
    </row>
    <row r="107" spans="1:12" x14ac:dyDescent="0.25">
      <c r="A107" s="5"/>
      <c r="B107" s="12"/>
      <c r="C107" t="str">
        <f>IF(A107="","",IF(ISNUMBER(MATCH(A107,'Ingredients'!$A$5:$A$154,0)),INDEX('Ingredients'!$B$5:$B$154,MATCH(A107,'Ingredients'!$A$5:$A$154,0)),IF(ISNUMBER(MATCH(A107,'Base recipes'!$H$5:$H$19,0)),INDEX('Base recipes'!$I$5:$I$19,MATCH(A107,'Base recipes'!$H$5:$H$19,0)),"")))</f>
        <v/>
      </c>
      <c r="D107" s="13" t="str">
        <f>IF(A107="","",IF(ISNUMBER(MATCH(A107,'Ingredients'!$A$5:$A$154,0)),INDEX('Ingredients'!$G$5:$G$154,MATCH(A107,'Ingredients'!$A$5:$A$154,0)),IF(ISNUMBER(MATCH(A107,'Base recipes'!$H$5:$H$19,0)),INDEX('Base recipes'!$J$5:$J$19,MATCH(A107,'Base recipes'!$H$5:$H$19,0)),"")))</f>
        <v/>
      </c>
      <c r="E107" s="15" t="str">
        <f>IF(OR(A107="",NOT(ISNUMBER(B107)),NOT(ISNUMBER(D107))),"",ROUND(B107*D107,2))</f>
        <v/>
      </c>
      <c r="F107" s="10" t="str">
        <f>IF(A107="","",IF(OR(ISNUMBER(MATCH(A107,'Ingredients'!$A$5:$A$154,0)),ISNUMBER(MATCH(A107,'Base recipes'!$H$5:$H$19,0))),IF(NOT(ISNUMBER(D107)),"price missing",IF(NOT(ISNUMBER(B107)),"quantity missing",IF(ISNUMBER(MATCH(A107,'Ingredients'!$A$5:$A$154,0)),"",IF(INDEX('Base recipes'!$K$5:$K$19,MATCH(A107,'Base recipes'!$H$5:$H$19,0))&gt;0,"base recipe incomplete","")))),"not found"))</f>
        <v/>
      </c>
      <c r="K107" t="str">
        <f>IF('Ingredients'!A107="","",'Ingredients'!A107)</f>
        <v/>
      </c>
      <c r="L107">
        <f>IF(F107="",0,1)</f>
        <v>0</v>
      </c>
    </row>
    <row r="108" spans="1:12" x14ac:dyDescent="0.25">
      <c r="A108" s="5"/>
      <c r="B108" s="12"/>
      <c r="C108" t="str">
        <f>IF(A108="","",IF(ISNUMBER(MATCH(A108,'Ingredients'!$A$5:$A$154,0)),INDEX('Ingredients'!$B$5:$B$154,MATCH(A108,'Ingredients'!$A$5:$A$154,0)),IF(ISNUMBER(MATCH(A108,'Base recipes'!$H$5:$H$19,0)),INDEX('Base recipes'!$I$5:$I$19,MATCH(A108,'Base recipes'!$H$5:$H$19,0)),"")))</f>
        <v/>
      </c>
      <c r="D108" s="13" t="str">
        <f>IF(A108="","",IF(ISNUMBER(MATCH(A108,'Ingredients'!$A$5:$A$154,0)),INDEX('Ingredients'!$G$5:$G$154,MATCH(A108,'Ingredients'!$A$5:$A$154,0)),IF(ISNUMBER(MATCH(A108,'Base recipes'!$H$5:$H$19,0)),INDEX('Base recipes'!$J$5:$J$19,MATCH(A108,'Base recipes'!$H$5:$H$19,0)),"")))</f>
        <v/>
      </c>
      <c r="E108" s="15" t="str">
        <f>IF(OR(A108="",NOT(ISNUMBER(B108)),NOT(ISNUMBER(D108))),"",ROUND(B108*D108,2))</f>
        <v/>
      </c>
      <c r="F108" s="10" t="str">
        <f>IF(A108="","",IF(OR(ISNUMBER(MATCH(A108,'Ingredients'!$A$5:$A$154,0)),ISNUMBER(MATCH(A108,'Base recipes'!$H$5:$H$19,0))),IF(NOT(ISNUMBER(D108)),"price missing",IF(NOT(ISNUMBER(B108)),"quantity missing",IF(ISNUMBER(MATCH(A108,'Ingredients'!$A$5:$A$154,0)),"",IF(INDEX('Base recipes'!$K$5:$K$19,MATCH(A108,'Base recipes'!$H$5:$H$19,0))&gt;0,"base recipe incomplete","")))),"not found"))</f>
        <v/>
      </c>
      <c r="K108" t="str">
        <f>IF('Ingredients'!A108="","",'Ingredients'!A108)</f>
        <v/>
      </c>
      <c r="L108">
        <f>IF(F108="",0,1)</f>
        <v>0</v>
      </c>
    </row>
    <row r="109" spans="1:12" x14ac:dyDescent="0.25">
      <c r="A109" s="5"/>
      <c r="B109" s="12"/>
      <c r="C109" t="str">
        <f>IF(A109="","",IF(ISNUMBER(MATCH(A109,'Ingredients'!$A$5:$A$154,0)),INDEX('Ingredients'!$B$5:$B$154,MATCH(A109,'Ingredients'!$A$5:$A$154,0)),IF(ISNUMBER(MATCH(A109,'Base recipes'!$H$5:$H$19,0)),INDEX('Base recipes'!$I$5:$I$19,MATCH(A109,'Base recipes'!$H$5:$H$19,0)),"")))</f>
        <v/>
      </c>
      <c r="D109" s="13" t="str">
        <f>IF(A109="","",IF(ISNUMBER(MATCH(A109,'Ingredients'!$A$5:$A$154,0)),INDEX('Ingredients'!$G$5:$G$154,MATCH(A109,'Ingredients'!$A$5:$A$154,0)),IF(ISNUMBER(MATCH(A109,'Base recipes'!$H$5:$H$19,0)),INDEX('Base recipes'!$J$5:$J$19,MATCH(A109,'Base recipes'!$H$5:$H$19,0)),"")))</f>
        <v/>
      </c>
      <c r="E109" s="15" t="str">
        <f>IF(OR(A109="",NOT(ISNUMBER(B109)),NOT(ISNUMBER(D109))),"",ROUND(B109*D109,2))</f>
        <v/>
      </c>
      <c r="F109" s="10" t="str">
        <f>IF(A109="","",IF(OR(ISNUMBER(MATCH(A109,'Ingredients'!$A$5:$A$154,0)),ISNUMBER(MATCH(A109,'Base recipes'!$H$5:$H$19,0))),IF(NOT(ISNUMBER(D109)),"price missing",IF(NOT(ISNUMBER(B109)),"quantity missing",IF(ISNUMBER(MATCH(A109,'Ingredients'!$A$5:$A$154,0)),"",IF(INDEX('Base recipes'!$K$5:$K$19,MATCH(A109,'Base recipes'!$H$5:$H$19,0))&gt;0,"base recipe incomplete","")))),"not found"))</f>
        <v/>
      </c>
      <c r="K109" t="str">
        <f>IF('Ingredients'!A109="","",'Ingredients'!A109)</f>
        <v/>
      </c>
      <c r="L109">
        <f>IF(F109="",0,1)</f>
        <v>0</v>
      </c>
    </row>
    <row r="110" spans="1:12" x14ac:dyDescent="0.25">
      <c r="A110" s="5"/>
      <c r="B110" s="12"/>
      <c r="C110" t="str">
        <f>IF(A110="","",IF(ISNUMBER(MATCH(A110,'Ingredients'!$A$5:$A$154,0)),INDEX('Ingredients'!$B$5:$B$154,MATCH(A110,'Ingredients'!$A$5:$A$154,0)),IF(ISNUMBER(MATCH(A110,'Base recipes'!$H$5:$H$19,0)),INDEX('Base recipes'!$I$5:$I$19,MATCH(A110,'Base recipes'!$H$5:$H$19,0)),"")))</f>
        <v/>
      </c>
      <c r="D110" s="13" t="str">
        <f>IF(A110="","",IF(ISNUMBER(MATCH(A110,'Ingredients'!$A$5:$A$154,0)),INDEX('Ingredients'!$G$5:$G$154,MATCH(A110,'Ingredients'!$A$5:$A$154,0)),IF(ISNUMBER(MATCH(A110,'Base recipes'!$H$5:$H$19,0)),INDEX('Base recipes'!$J$5:$J$19,MATCH(A110,'Base recipes'!$H$5:$H$19,0)),"")))</f>
        <v/>
      </c>
      <c r="E110" s="15" t="str">
        <f>IF(OR(A110="",NOT(ISNUMBER(B110)),NOT(ISNUMBER(D110))),"",ROUND(B110*D110,2))</f>
        <v/>
      </c>
      <c r="F110" s="10" t="str">
        <f>IF(A110="","",IF(OR(ISNUMBER(MATCH(A110,'Ingredients'!$A$5:$A$154,0)),ISNUMBER(MATCH(A110,'Base recipes'!$H$5:$H$19,0))),IF(NOT(ISNUMBER(D110)),"price missing",IF(NOT(ISNUMBER(B110)),"quantity missing",IF(ISNUMBER(MATCH(A110,'Ingredients'!$A$5:$A$154,0)),"",IF(INDEX('Base recipes'!$K$5:$K$19,MATCH(A110,'Base recipes'!$H$5:$H$19,0))&gt;0,"base recipe incomplete","")))),"not found"))</f>
        <v/>
      </c>
      <c r="K110" t="str">
        <f>IF('Ingredients'!A110="","",'Ingredients'!A110)</f>
        <v/>
      </c>
      <c r="L110">
        <f>IF(F110="",0,1)</f>
        <v>0</v>
      </c>
    </row>
    <row r="111" spans="1:12" x14ac:dyDescent="0.25">
      <c r="A111" s="5"/>
      <c r="B111" s="12"/>
      <c r="C111" t="str">
        <f>IF(A111="","",IF(ISNUMBER(MATCH(A111,'Ingredients'!$A$5:$A$154,0)),INDEX('Ingredients'!$B$5:$B$154,MATCH(A111,'Ingredients'!$A$5:$A$154,0)),IF(ISNUMBER(MATCH(A111,'Base recipes'!$H$5:$H$19,0)),INDEX('Base recipes'!$I$5:$I$19,MATCH(A111,'Base recipes'!$H$5:$H$19,0)),"")))</f>
        <v/>
      </c>
      <c r="D111" s="13" t="str">
        <f>IF(A111="","",IF(ISNUMBER(MATCH(A111,'Ingredients'!$A$5:$A$154,0)),INDEX('Ingredients'!$G$5:$G$154,MATCH(A111,'Ingredients'!$A$5:$A$154,0)),IF(ISNUMBER(MATCH(A111,'Base recipes'!$H$5:$H$19,0)),INDEX('Base recipes'!$J$5:$J$19,MATCH(A111,'Base recipes'!$H$5:$H$19,0)),"")))</f>
        <v/>
      </c>
      <c r="E111" s="15" t="str">
        <f>IF(OR(A111="",NOT(ISNUMBER(B111)),NOT(ISNUMBER(D111))),"",ROUND(B111*D111,2))</f>
        <v/>
      </c>
      <c r="F111" s="10" t="str">
        <f>IF(A111="","",IF(OR(ISNUMBER(MATCH(A111,'Ingredients'!$A$5:$A$154,0)),ISNUMBER(MATCH(A111,'Base recipes'!$H$5:$H$19,0))),IF(NOT(ISNUMBER(D111)),"price missing",IF(NOT(ISNUMBER(B111)),"quantity missing",IF(ISNUMBER(MATCH(A111,'Ingredients'!$A$5:$A$154,0)),"",IF(INDEX('Base recipes'!$K$5:$K$19,MATCH(A111,'Base recipes'!$H$5:$H$19,0))&gt;0,"base recipe incomplete","")))),"not found"))</f>
        <v/>
      </c>
      <c r="K111" t="str">
        <f>IF('Ingredients'!A111="","",'Ingredients'!A111)</f>
        <v/>
      </c>
      <c r="L111">
        <f>IF(F111="",0,1)</f>
        <v>0</v>
      </c>
    </row>
    <row r="112" spans="1:12" x14ac:dyDescent="0.25">
      <c r="A112" s="5"/>
      <c r="B112" s="12"/>
      <c r="C112" t="str">
        <f>IF(A112="","",IF(ISNUMBER(MATCH(A112,'Ingredients'!$A$5:$A$154,0)),INDEX('Ingredients'!$B$5:$B$154,MATCH(A112,'Ingredients'!$A$5:$A$154,0)),IF(ISNUMBER(MATCH(A112,'Base recipes'!$H$5:$H$19,0)),INDEX('Base recipes'!$I$5:$I$19,MATCH(A112,'Base recipes'!$H$5:$H$19,0)),"")))</f>
        <v/>
      </c>
      <c r="D112" s="13" t="str">
        <f>IF(A112="","",IF(ISNUMBER(MATCH(A112,'Ingredients'!$A$5:$A$154,0)),INDEX('Ingredients'!$G$5:$G$154,MATCH(A112,'Ingredients'!$A$5:$A$154,0)),IF(ISNUMBER(MATCH(A112,'Base recipes'!$H$5:$H$19,0)),INDEX('Base recipes'!$J$5:$J$19,MATCH(A112,'Base recipes'!$H$5:$H$19,0)),"")))</f>
        <v/>
      </c>
      <c r="E112" s="15" t="str">
        <f>IF(OR(A112="",NOT(ISNUMBER(B112)),NOT(ISNUMBER(D112))),"",ROUND(B112*D112,2))</f>
        <v/>
      </c>
      <c r="F112" s="10" t="str">
        <f>IF(A112="","",IF(OR(ISNUMBER(MATCH(A112,'Ingredients'!$A$5:$A$154,0)),ISNUMBER(MATCH(A112,'Base recipes'!$H$5:$H$19,0))),IF(NOT(ISNUMBER(D112)),"price missing",IF(NOT(ISNUMBER(B112)),"quantity missing",IF(ISNUMBER(MATCH(A112,'Ingredients'!$A$5:$A$154,0)),"",IF(INDEX('Base recipes'!$K$5:$K$19,MATCH(A112,'Base recipes'!$H$5:$H$19,0))&gt;0,"base recipe incomplete","")))),"not found"))</f>
        <v/>
      </c>
      <c r="K112" t="str">
        <f>IF('Ingredients'!A112="","",'Ingredients'!A112)</f>
        <v/>
      </c>
      <c r="L112">
        <f>IF(F112="",0,1)</f>
        <v>0</v>
      </c>
    </row>
    <row r="113" spans="1:12" x14ac:dyDescent="0.25">
      <c r="A113" s="5"/>
      <c r="B113" s="12"/>
      <c r="C113" t="str">
        <f>IF(A113="","",IF(ISNUMBER(MATCH(A113,'Ingredients'!$A$5:$A$154,0)),INDEX('Ingredients'!$B$5:$B$154,MATCH(A113,'Ingredients'!$A$5:$A$154,0)),IF(ISNUMBER(MATCH(A113,'Base recipes'!$H$5:$H$19,0)),INDEX('Base recipes'!$I$5:$I$19,MATCH(A113,'Base recipes'!$H$5:$H$19,0)),"")))</f>
        <v/>
      </c>
      <c r="D113" s="13" t="str">
        <f>IF(A113="","",IF(ISNUMBER(MATCH(A113,'Ingredients'!$A$5:$A$154,0)),INDEX('Ingredients'!$G$5:$G$154,MATCH(A113,'Ingredients'!$A$5:$A$154,0)),IF(ISNUMBER(MATCH(A113,'Base recipes'!$H$5:$H$19,0)),INDEX('Base recipes'!$J$5:$J$19,MATCH(A113,'Base recipes'!$H$5:$H$19,0)),"")))</f>
        <v/>
      </c>
      <c r="E113" s="15" t="str">
        <f>IF(OR(A113="",NOT(ISNUMBER(B113)),NOT(ISNUMBER(D113))),"",ROUND(B113*D113,2))</f>
        <v/>
      </c>
      <c r="F113" s="10" t="str">
        <f>IF(A113="","",IF(OR(ISNUMBER(MATCH(A113,'Ingredients'!$A$5:$A$154,0)),ISNUMBER(MATCH(A113,'Base recipes'!$H$5:$H$19,0))),IF(NOT(ISNUMBER(D113)),"price missing",IF(NOT(ISNUMBER(B113)),"quantity missing",IF(ISNUMBER(MATCH(A113,'Ingredients'!$A$5:$A$154,0)),"",IF(INDEX('Base recipes'!$K$5:$K$19,MATCH(A113,'Base recipes'!$H$5:$H$19,0))&gt;0,"base recipe incomplete","")))),"not found"))</f>
        <v/>
      </c>
      <c r="K113" t="str">
        <f>IF('Ingredients'!A113="","",'Ingredients'!A113)</f>
        <v/>
      </c>
      <c r="L113">
        <f>IF(F113="",0,1)</f>
        <v>0</v>
      </c>
    </row>
    <row r="114" spans="1:12" x14ac:dyDescent="0.25">
      <c r="A114" s="5"/>
      <c r="B114" s="12"/>
      <c r="C114" t="str">
        <f>IF(A114="","",IF(ISNUMBER(MATCH(A114,'Ingredients'!$A$5:$A$154,0)),INDEX('Ingredients'!$B$5:$B$154,MATCH(A114,'Ingredients'!$A$5:$A$154,0)),IF(ISNUMBER(MATCH(A114,'Base recipes'!$H$5:$H$19,0)),INDEX('Base recipes'!$I$5:$I$19,MATCH(A114,'Base recipes'!$H$5:$H$19,0)),"")))</f>
        <v/>
      </c>
      <c r="D114" s="13" t="str">
        <f>IF(A114="","",IF(ISNUMBER(MATCH(A114,'Ingredients'!$A$5:$A$154,0)),INDEX('Ingredients'!$G$5:$G$154,MATCH(A114,'Ingredients'!$A$5:$A$154,0)),IF(ISNUMBER(MATCH(A114,'Base recipes'!$H$5:$H$19,0)),INDEX('Base recipes'!$J$5:$J$19,MATCH(A114,'Base recipes'!$H$5:$H$19,0)),"")))</f>
        <v/>
      </c>
      <c r="E114" s="15" t="str">
        <f>IF(OR(A114="",NOT(ISNUMBER(B114)),NOT(ISNUMBER(D114))),"",ROUND(B114*D114,2))</f>
        <v/>
      </c>
      <c r="F114" s="10" t="str">
        <f>IF(A114="","",IF(OR(ISNUMBER(MATCH(A114,'Ingredients'!$A$5:$A$154,0)),ISNUMBER(MATCH(A114,'Base recipes'!$H$5:$H$19,0))),IF(NOT(ISNUMBER(D114)),"price missing",IF(NOT(ISNUMBER(B114)),"quantity missing",IF(ISNUMBER(MATCH(A114,'Ingredients'!$A$5:$A$154,0)),"",IF(INDEX('Base recipes'!$K$5:$K$19,MATCH(A114,'Base recipes'!$H$5:$H$19,0))&gt;0,"base recipe incomplete","")))),"not found"))</f>
        <v/>
      </c>
      <c r="K114" t="str">
        <f>IF('Ingredients'!A114="","",'Ingredients'!A114)</f>
        <v/>
      </c>
      <c r="L114">
        <f>IF(F114="",0,1)</f>
        <v>0</v>
      </c>
    </row>
    <row r="115" spans="1:12" x14ac:dyDescent="0.25">
      <c r="A115" s="5"/>
      <c r="B115" s="12"/>
      <c r="C115" t="str">
        <f>IF(A115="","",IF(ISNUMBER(MATCH(A115,'Ingredients'!$A$5:$A$154,0)),INDEX('Ingredients'!$B$5:$B$154,MATCH(A115,'Ingredients'!$A$5:$A$154,0)),IF(ISNUMBER(MATCH(A115,'Base recipes'!$H$5:$H$19,0)),INDEX('Base recipes'!$I$5:$I$19,MATCH(A115,'Base recipes'!$H$5:$H$19,0)),"")))</f>
        <v/>
      </c>
      <c r="D115" s="13" t="str">
        <f>IF(A115="","",IF(ISNUMBER(MATCH(A115,'Ingredients'!$A$5:$A$154,0)),INDEX('Ingredients'!$G$5:$G$154,MATCH(A115,'Ingredients'!$A$5:$A$154,0)),IF(ISNUMBER(MATCH(A115,'Base recipes'!$H$5:$H$19,0)),INDEX('Base recipes'!$J$5:$J$19,MATCH(A115,'Base recipes'!$H$5:$H$19,0)),"")))</f>
        <v/>
      </c>
      <c r="E115" s="15" t="str">
        <f>IF(OR(A115="",NOT(ISNUMBER(B115)),NOT(ISNUMBER(D115))),"",ROUND(B115*D115,2))</f>
        <v/>
      </c>
      <c r="F115" s="10" t="str">
        <f>IF(A115="","",IF(OR(ISNUMBER(MATCH(A115,'Ingredients'!$A$5:$A$154,0)),ISNUMBER(MATCH(A115,'Base recipes'!$H$5:$H$19,0))),IF(NOT(ISNUMBER(D115)),"price missing",IF(NOT(ISNUMBER(B115)),"quantity missing",IF(ISNUMBER(MATCH(A115,'Ingredients'!$A$5:$A$154,0)),"",IF(INDEX('Base recipes'!$K$5:$K$19,MATCH(A115,'Base recipes'!$H$5:$H$19,0))&gt;0,"base recipe incomplete","")))),"not found"))</f>
        <v/>
      </c>
      <c r="K115" t="str">
        <f>IF('Ingredients'!A115="","",'Ingredients'!A115)</f>
        <v/>
      </c>
      <c r="L115">
        <f>IF(F115="",0,1)</f>
        <v>0</v>
      </c>
    </row>
    <row r="116" spans="1:12" x14ac:dyDescent="0.25">
      <c r="A116" s="5"/>
      <c r="B116" s="12"/>
      <c r="C116" t="str">
        <f>IF(A116="","",IF(ISNUMBER(MATCH(A116,'Ingredients'!$A$5:$A$154,0)),INDEX('Ingredients'!$B$5:$B$154,MATCH(A116,'Ingredients'!$A$5:$A$154,0)),IF(ISNUMBER(MATCH(A116,'Base recipes'!$H$5:$H$19,0)),INDEX('Base recipes'!$I$5:$I$19,MATCH(A116,'Base recipes'!$H$5:$H$19,0)),"")))</f>
        <v/>
      </c>
      <c r="D116" s="13" t="str">
        <f>IF(A116="","",IF(ISNUMBER(MATCH(A116,'Ingredients'!$A$5:$A$154,0)),INDEX('Ingredients'!$G$5:$G$154,MATCH(A116,'Ingredients'!$A$5:$A$154,0)),IF(ISNUMBER(MATCH(A116,'Base recipes'!$H$5:$H$19,0)),INDEX('Base recipes'!$J$5:$J$19,MATCH(A116,'Base recipes'!$H$5:$H$19,0)),"")))</f>
        <v/>
      </c>
      <c r="E116" s="15" t="str">
        <f>IF(OR(A116="",NOT(ISNUMBER(B116)),NOT(ISNUMBER(D116))),"",ROUND(B116*D116,2))</f>
        <v/>
      </c>
      <c r="F116" s="10" t="str">
        <f>IF(A116="","",IF(OR(ISNUMBER(MATCH(A116,'Ingredients'!$A$5:$A$154,0)),ISNUMBER(MATCH(A116,'Base recipes'!$H$5:$H$19,0))),IF(NOT(ISNUMBER(D116)),"price missing",IF(NOT(ISNUMBER(B116)),"quantity missing",IF(ISNUMBER(MATCH(A116,'Ingredients'!$A$5:$A$154,0)),"",IF(INDEX('Base recipes'!$K$5:$K$19,MATCH(A116,'Base recipes'!$H$5:$H$19,0))&gt;0,"base recipe incomplete","")))),"not found"))</f>
        <v/>
      </c>
      <c r="K116" t="str">
        <f>IF('Ingredients'!A116="","",'Ingredients'!A116)</f>
        <v/>
      </c>
      <c r="L116">
        <f>IF(F116="",0,1)</f>
        <v>0</v>
      </c>
    </row>
    <row r="117" spans="1:12" x14ac:dyDescent="0.25">
      <c r="A117" s="5"/>
      <c r="B117" s="12"/>
      <c r="C117" t="str">
        <f>IF(A117="","",IF(ISNUMBER(MATCH(A117,'Ingredients'!$A$5:$A$154,0)),INDEX('Ingredients'!$B$5:$B$154,MATCH(A117,'Ingredients'!$A$5:$A$154,0)),IF(ISNUMBER(MATCH(A117,'Base recipes'!$H$5:$H$19,0)),INDEX('Base recipes'!$I$5:$I$19,MATCH(A117,'Base recipes'!$H$5:$H$19,0)),"")))</f>
        <v/>
      </c>
      <c r="D117" s="13" t="str">
        <f>IF(A117="","",IF(ISNUMBER(MATCH(A117,'Ingredients'!$A$5:$A$154,0)),INDEX('Ingredients'!$G$5:$G$154,MATCH(A117,'Ingredients'!$A$5:$A$154,0)),IF(ISNUMBER(MATCH(A117,'Base recipes'!$H$5:$H$19,0)),INDEX('Base recipes'!$J$5:$J$19,MATCH(A117,'Base recipes'!$H$5:$H$19,0)),"")))</f>
        <v/>
      </c>
      <c r="E117" s="15" t="str">
        <f>IF(OR(A117="",NOT(ISNUMBER(B117)),NOT(ISNUMBER(D117))),"",ROUND(B117*D117,2))</f>
        <v/>
      </c>
      <c r="F117" s="10" t="str">
        <f>IF(A117="","",IF(OR(ISNUMBER(MATCH(A117,'Ingredients'!$A$5:$A$154,0)),ISNUMBER(MATCH(A117,'Base recipes'!$H$5:$H$19,0))),IF(NOT(ISNUMBER(D117)),"price missing",IF(NOT(ISNUMBER(B117)),"quantity missing",IF(ISNUMBER(MATCH(A117,'Ingredients'!$A$5:$A$154,0)),"",IF(INDEX('Base recipes'!$K$5:$K$19,MATCH(A117,'Base recipes'!$H$5:$H$19,0))&gt;0,"base recipe incomplete","")))),"not found"))</f>
        <v/>
      </c>
      <c r="K117" t="str">
        <f>IF('Ingredients'!A117="","",'Ingredients'!A117)</f>
        <v/>
      </c>
      <c r="L117">
        <f>IF(F117="",0,1)</f>
        <v>0</v>
      </c>
    </row>
    <row r="118" spans="1:12" x14ac:dyDescent="0.25">
      <c r="A118" s="5"/>
      <c r="B118" s="12"/>
      <c r="C118" t="str">
        <f>IF(A118="","",IF(ISNUMBER(MATCH(A118,'Ingredients'!$A$5:$A$154,0)),INDEX('Ingredients'!$B$5:$B$154,MATCH(A118,'Ingredients'!$A$5:$A$154,0)),IF(ISNUMBER(MATCH(A118,'Base recipes'!$H$5:$H$19,0)),INDEX('Base recipes'!$I$5:$I$19,MATCH(A118,'Base recipes'!$H$5:$H$19,0)),"")))</f>
        <v/>
      </c>
      <c r="D118" s="13" t="str">
        <f>IF(A118="","",IF(ISNUMBER(MATCH(A118,'Ingredients'!$A$5:$A$154,0)),INDEX('Ingredients'!$G$5:$G$154,MATCH(A118,'Ingredients'!$A$5:$A$154,0)),IF(ISNUMBER(MATCH(A118,'Base recipes'!$H$5:$H$19,0)),INDEX('Base recipes'!$J$5:$J$19,MATCH(A118,'Base recipes'!$H$5:$H$19,0)),"")))</f>
        <v/>
      </c>
      <c r="E118" s="15" t="str">
        <f>IF(OR(A118="",NOT(ISNUMBER(B118)),NOT(ISNUMBER(D118))),"",ROUND(B118*D118,2))</f>
        <v/>
      </c>
      <c r="F118" s="10" t="str">
        <f>IF(A118="","",IF(OR(ISNUMBER(MATCH(A118,'Ingredients'!$A$5:$A$154,0)),ISNUMBER(MATCH(A118,'Base recipes'!$H$5:$H$19,0))),IF(NOT(ISNUMBER(D118)),"price missing",IF(NOT(ISNUMBER(B118)),"quantity missing",IF(ISNUMBER(MATCH(A118,'Ingredients'!$A$5:$A$154,0)),"",IF(INDEX('Base recipes'!$K$5:$K$19,MATCH(A118,'Base recipes'!$H$5:$H$19,0))&gt;0,"base recipe incomplete","")))),"not found"))</f>
        <v/>
      </c>
      <c r="K118" t="str">
        <f>IF('Ingredients'!A118="","",'Ingredients'!A118)</f>
        <v/>
      </c>
      <c r="L118">
        <f>IF(F118="",0,1)</f>
        <v>0</v>
      </c>
    </row>
    <row r="119" spans="1:12" x14ac:dyDescent="0.25">
      <c r="A119" s="5"/>
      <c r="B119" s="12"/>
      <c r="C119" t="str">
        <f>IF(A119="","",IF(ISNUMBER(MATCH(A119,'Ingredients'!$A$5:$A$154,0)),INDEX('Ingredients'!$B$5:$B$154,MATCH(A119,'Ingredients'!$A$5:$A$154,0)),IF(ISNUMBER(MATCH(A119,'Base recipes'!$H$5:$H$19,0)),INDEX('Base recipes'!$I$5:$I$19,MATCH(A119,'Base recipes'!$H$5:$H$19,0)),"")))</f>
        <v/>
      </c>
      <c r="D119" s="13" t="str">
        <f>IF(A119="","",IF(ISNUMBER(MATCH(A119,'Ingredients'!$A$5:$A$154,0)),INDEX('Ingredients'!$G$5:$G$154,MATCH(A119,'Ingredients'!$A$5:$A$154,0)),IF(ISNUMBER(MATCH(A119,'Base recipes'!$H$5:$H$19,0)),INDEX('Base recipes'!$J$5:$J$19,MATCH(A119,'Base recipes'!$H$5:$H$19,0)),"")))</f>
        <v/>
      </c>
      <c r="E119" s="15" t="str">
        <f>IF(OR(A119="",NOT(ISNUMBER(B119)),NOT(ISNUMBER(D119))),"",ROUND(B119*D119,2))</f>
        <v/>
      </c>
      <c r="F119" s="10" t="str">
        <f>IF(A119="","",IF(OR(ISNUMBER(MATCH(A119,'Ingredients'!$A$5:$A$154,0)),ISNUMBER(MATCH(A119,'Base recipes'!$H$5:$H$19,0))),IF(NOT(ISNUMBER(D119)),"price missing",IF(NOT(ISNUMBER(B119)),"quantity missing",IF(ISNUMBER(MATCH(A119,'Ingredients'!$A$5:$A$154,0)),"",IF(INDEX('Base recipes'!$K$5:$K$19,MATCH(A119,'Base recipes'!$H$5:$H$19,0))&gt;0,"base recipe incomplete","")))),"not found"))</f>
        <v/>
      </c>
      <c r="K119" t="str">
        <f>IF('Ingredients'!A119="","",'Ingredients'!A119)</f>
        <v/>
      </c>
      <c r="L119">
        <f>IF(F119="",0,1)</f>
        <v>0</v>
      </c>
    </row>
    <row r="120" spans="1:12" x14ac:dyDescent="0.25">
      <c r="A120" s="5"/>
      <c r="B120" s="12"/>
      <c r="C120" t="str">
        <f>IF(A120="","",IF(ISNUMBER(MATCH(A120,'Ingredients'!$A$5:$A$154,0)),INDEX('Ingredients'!$B$5:$B$154,MATCH(A120,'Ingredients'!$A$5:$A$154,0)),IF(ISNUMBER(MATCH(A120,'Base recipes'!$H$5:$H$19,0)),INDEX('Base recipes'!$I$5:$I$19,MATCH(A120,'Base recipes'!$H$5:$H$19,0)),"")))</f>
        <v/>
      </c>
      <c r="D120" s="13" t="str">
        <f>IF(A120="","",IF(ISNUMBER(MATCH(A120,'Ingredients'!$A$5:$A$154,0)),INDEX('Ingredients'!$G$5:$G$154,MATCH(A120,'Ingredients'!$A$5:$A$154,0)),IF(ISNUMBER(MATCH(A120,'Base recipes'!$H$5:$H$19,0)),INDEX('Base recipes'!$J$5:$J$19,MATCH(A120,'Base recipes'!$H$5:$H$19,0)),"")))</f>
        <v/>
      </c>
      <c r="E120" s="15" t="str">
        <f>IF(OR(A120="",NOT(ISNUMBER(B120)),NOT(ISNUMBER(D120))),"",ROUND(B120*D120,2))</f>
        <v/>
      </c>
      <c r="F120" s="10" t="str">
        <f>IF(A120="","",IF(OR(ISNUMBER(MATCH(A120,'Ingredients'!$A$5:$A$154,0)),ISNUMBER(MATCH(A120,'Base recipes'!$H$5:$H$19,0))),IF(NOT(ISNUMBER(D120)),"price missing",IF(NOT(ISNUMBER(B120)),"quantity missing",IF(ISNUMBER(MATCH(A120,'Ingredients'!$A$5:$A$154,0)),"",IF(INDEX('Base recipes'!$K$5:$K$19,MATCH(A120,'Base recipes'!$H$5:$H$19,0))&gt;0,"base recipe incomplete","")))),"not found"))</f>
        <v/>
      </c>
      <c r="K120" t="str">
        <f>IF('Ingredients'!A120="","",'Ingredients'!A120)</f>
        <v/>
      </c>
      <c r="L120">
        <f>IF(F120="",0,1)</f>
        <v>0</v>
      </c>
    </row>
    <row r="121" spans="1:12" x14ac:dyDescent="0.25">
      <c r="A121" s="5"/>
      <c r="B121" s="12"/>
      <c r="C121" t="str">
        <f>IF(A121="","",IF(ISNUMBER(MATCH(A121,'Ingredients'!$A$5:$A$154,0)),INDEX('Ingredients'!$B$5:$B$154,MATCH(A121,'Ingredients'!$A$5:$A$154,0)),IF(ISNUMBER(MATCH(A121,'Base recipes'!$H$5:$H$19,0)),INDEX('Base recipes'!$I$5:$I$19,MATCH(A121,'Base recipes'!$H$5:$H$19,0)),"")))</f>
        <v/>
      </c>
      <c r="D121" s="13" t="str">
        <f>IF(A121="","",IF(ISNUMBER(MATCH(A121,'Ingredients'!$A$5:$A$154,0)),INDEX('Ingredients'!$G$5:$G$154,MATCH(A121,'Ingredients'!$A$5:$A$154,0)),IF(ISNUMBER(MATCH(A121,'Base recipes'!$H$5:$H$19,0)),INDEX('Base recipes'!$J$5:$J$19,MATCH(A121,'Base recipes'!$H$5:$H$19,0)),"")))</f>
        <v/>
      </c>
      <c r="E121" s="15" t="str">
        <f>IF(OR(A121="",NOT(ISNUMBER(B121)),NOT(ISNUMBER(D121))),"",ROUND(B121*D121,2))</f>
        <v/>
      </c>
      <c r="F121" s="10" t="str">
        <f>IF(A121="","",IF(OR(ISNUMBER(MATCH(A121,'Ingredients'!$A$5:$A$154,0)),ISNUMBER(MATCH(A121,'Base recipes'!$H$5:$H$19,0))),IF(NOT(ISNUMBER(D121)),"price missing",IF(NOT(ISNUMBER(B121)),"quantity missing",IF(ISNUMBER(MATCH(A121,'Ingredients'!$A$5:$A$154,0)),"",IF(INDEX('Base recipes'!$K$5:$K$19,MATCH(A121,'Base recipes'!$H$5:$H$19,0))&gt;0,"base recipe incomplete","")))),"not found"))</f>
        <v/>
      </c>
      <c r="K121" t="str">
        <f>IF('Ingredients'!A121="","",'Ingredients'!A121)</f>
        <v/>
      </c>
      <c r="L121">
        <f>IF(F121="",0,1)</f>
        <v>0</v>
      </c>
    </row>
    <row r="122" spans="1:11" x14ac:dyDescent="0.25">
      <c r="A122" s="16" t="s">
        <v>47</v>
      </c>
      <c r="E122" s="9" t="str">
        <f>IF(A105="","",ROUND(SUM(E107:E121),2))</f>
        <v/>
      </c>
      <c r="K122" t="str">
        <f>IF('Ingredients'!A122="","",'Ingredients'!A122)</f>
        <v/>
      </c>
    </row>
    <row r="123" spans="1:11" x14ac:dyDescent="0.25">
      <c r="A123" s="16" t="s">
        <v>50</v>
      </c>
      <c r="E123" s="9" t="str">
        <f>IF(OR(A105="",NOT(ISNUMBER(C105))),"",IF(C105&lt;=0,"",ROUND(E122/C105,2)))</f>
        <v/>
      </c>
      <c r="K123" t="str">
        <f>IF('Ingredients'!A123="","",'Ingredients'!A123)</f>
        <v/>
      </c>
    </row>
    <row r="124" spans="11:11" x14ac:dyDescent="0.25">
      <c r="K124" t="str">
        <f>IF('Ingredients'!A124="","",'Ingredients'!A124)</f>
        <v/>
      </c>
    </row>
    <row r="125" spans="1:11" x14ac:dyDescent="0.25">
      <c r="A125" s="11"/>
      <c r="B125" s="2" t="s">
        <v>52</v>
      </c>
      <c r="C125" s="5"/>
      <c r="D125" s="2" t="str">
        <f>IF(C125=1,"portion","portions")</f>
        <v>portions</v>
      </c>
      <c r="E125" s="10" t="str">
        <f>IF(A125="","",IF(COUNTIF($H$5:$H$34,A125)&gt;1,"name used twice, only the first counts",IF(NOT(ISNUMBER(C125)),"number of portions missing",IF(C125&lt;=0,"number of portions missing",IF(SUM(L127:L141)&gt;0,"check the rows with a note","")))))</f>
        <v/>
      </c>
      <c r="K125" t="str">
        <f>IF('Ingredients'!A125="","",'Ingredients'!A125)</f>
        <v/>
      </c>
    </row>
    <row r="126" spans="1:11" x14ac:dyDescent="0.25">
      <c r="A126" s="4" t="s">
        <v>43</v>
      </c>
      <c r="B126" s="4" t="s">
        <v>44</v>
      </c>
      <c r="C126" s="4" t="s">
        <v>18</v>
      </c>
      <c r="D126" s="4" t="s">
        <v>45</v>
      </c>
      <c r="E126" s="4" t="s">
        <v>46</v>
      </c>
      <c r="F126" s="4" t="s">
        <v>24</v>
      </c>
      <c r="K126" t="str">
        <f>IF('Ingredients'!A126="","",'Ingredients'!A126)</f>
        <v/>
      </c>
    </row>
    <row r="127" spans="1:12" x14ac:dyDescent="0.25">
      <c r="A127" s="5"/>
      <c r="B127" s="12"/>
      <c r="C127" t="str">
        <f>IF(A127="","",IF(ISNUMBER(MATCH(A127,'Ingredients'!$A$5:$A$154,0)),INDEX('Ingredients'!$B$5:$B$154,MATCH(A127,'Ingredients'!$A$5:$A$154,0)),IF(ISNUMBER(MATCH(A127,'Base recipes'!$H$5:$H$19,0)),INDEX('Base recipes'!$I$5:$I$19,MATCH(A127,'Base recipes'!$H$5:$H$19,0)),"")))</f>
        <v/>
      </c>
      <c r="D127" s="13" t="str">
        <f>IF(A127="","",IF(ISNUMBER(MATCH(A127,'Ingredients'!$A$5:$A$154,0)),INDEX('Ingredients'!$G$5:$G$154,MATCH(A127,'Ingredients'!$A$5:$A$154,0)),IF(ISNUMBER(MATCH(A127,'Base recipes'!$H$5:$H$19,0)),INDEX('Base recipes'!$J$5:$J$19,MATCH(A127,'Base recipes'!$H$5:$H$19,0)),"")))</f>
        <v/>
      </c>
      <c r="E127" s="15" t="str">
        <f>IF(OR(A127="",NOT(ISNUMBER(B127)),NOT(ISNUMBER(D127))),"",ROUND(B127*D127,2))</f>
        <v/>
      </c>
      <c r="F127" s="10" t="str">
        <f>IF(A127="","",IF(OR(ISNUMBER(MATCH(A127,'Ingredients'!$A$5:$A$154,0)),ISNUMBER(MATCH(A127,'Base recipes'!$H$5:$H$19,0))),IF(NOT(ISNUMBER(D127)),"price missing",IF(NOT(ISNUMBER(B127)),"quantity missing",IF(ISNUMBER(MATCH(A127,'Ingredients'!$A$5:$A$154,0)),"",IF(INDEX('Base recipes'!$K$5:$K$19,MATCH(A127,'Base recipes'!$H$5:$H$19,0))&gt;0,"base recipe incomplete","")))),"not found"))</f>
        <v/>
      </c>
      <c r="K127" t="str">
        <f>IF('Ingredients'!A127="","",'Ingredients'!A127)</f>
        <v/>
      </c>
      <c r="L127">
        <f>IF(F127="",0,1)</f>
        <v>0</v>
      </c>
    </row>
    <row r="128" spans="1:12" x14ac:dyDescent="0.25">
      <c r="A128" s="5"/>
      <c r="B128" s="12"/>
      <c r="C128" t="str">
        <f>IF(A128="","",IF(ISNUMBER(MATCH(A128,'Ingredients'!$A$5:$A$154,0)),INDEX('Ingredients'!$B$5:$B$154,MATCH(A128,'Ingredients'!$A$5:$A$154,0)),IF(ISNUMBER(MATCH(A128,'Base recipes'!$H$5:$H$19,0)),INDEX('Base recipes'!$I$5:$I$19,MATCH(A128,'Base recipes'!$H$5:$H$19,0)),"")))</f>
        <v/>
      </c>
      <c r="D128" s="13" t="str">
        <f>IF(A128="","",IF(ISNUMBER(MATCH(A128,'Ingredients'!$A$5:$A$154,0)),INDEX('Ingredients'!$G$5:$G$154,MATCH(A128,'Ingredients'!$A$5:$A$154,0)),IF(ISNUMBER(MATCH(A128,'Base recipes'!$H$5:$H$19,0)),INDEX('Base recipes'!$J$5:$J$19,MATCH(A128,'Base recipes'!$H$5:$H$19,0)),"")))</f>
        <v/>
      </c>
      <c r="E128" s="15" t="str">
        <f>IF(OR(A128="",NOT(ISNUMBER(B128)),NOT(ISNUMBER(D128))),"",ROUND(B128*D128,2))</f>
        <v/>
      </c>
      <c r="F128" s="10" t="str">
        <f>IF(A128="","",IF(OR(ISNUMBER(MATCH(A128,'Ingredients'!$A$5:$A$154,0)),ISNUMBER(MATCH(A128,'Base recipes'!$H$5:$H$19,0))),IF(NOT(ISNUMBER(D128)),"price missing",IF(NOT(ISNUMBER(B128)),"quantity missing",IF(ISNUMBER(MATCH(A128,'Ingredients'!$A$5:$A$154,0)),"",IF(INDEX('Base recipes'!$K$5:$K$19,MATCH(A128,'Base recipes'!$H$5:$H$19,0))&gt;0,"base recipe incomplete","")))),"not found"))</f>
        <v/>
      </c>
      <c r="K128" t="str">
        <f>IF('Ingredients'!A128="","",'Ingredients'!A128)</f>
        <v/>
      </c>
      <c r="L128">
        <f>IF(F128="",0,1)</f>
        <v>0</v>
      </c>
    </row>
    <row r="129" spans="1:12" x14ac:dyDescent="0.25">
      <c r="A129" s="5"/>
      <c r="B129" s="12"/>
      <c r="C129" t="str">
        <f>IF(A129="","",IF(ISNUMBER(MATCH(A129,'Ingredients'!$A$5:$A$154,0)),INDEX('Ingredients'!$B$5:$B$154,MATCH(A129,'Ingredients'!$A$5:$A$154,0)),IF(ISNUMBER(MATCH(A129,'Base recipes'!$H$5:$H$19,0)),INDEX('Base recipes'!$I$5:$I$19,MATCH(A129,'Base recipes'!$H$5:$H$19,0)),"")))</f>
        <v/>
      </c>
      <c r="D129" s="13" t="str">
        <f>IF(A129="","",IF(ISNUMBER(MATCH(A129,'Ingredients'!$A$5:$A$154,0)),INDEX('Ingredients'!$G$5:$G$154,MATCH(A129,'Ingredients'!$A$5:$A$154,0)),IF(ISNUMBER(MATCH(A129,'Base recipes'!$H$5:$H$19,0)),INDEX('Base recipes'!$J$5:$J$19,MATCH(A129,'Base recipes'!$H$5:$H$19,0)),"")))</f>
        <v/>
      </c>
      <c r="E129" s="15" t="str">
        <f>IF(OR(A129="",NOT(ISNUMBER(B129)),NOT(ISNUMBER(D129))),"",ROUND(B129*D129,2))</f>
        <v/>
      </c>
      <c r="F129" s="10" t="str">
        <f>IF(A129="","",IF(OR(ISNUMBER(MATCH(A129,'Ingredients'!$A$5:$A$154,0)),ISNUMBER(MATCH(A129,'Base recipes'!$H$5:$H$19,0))),IF(NOT(ISNUMBER(D129)),"price missing",IF(NOT(ISNUMBER(B129)),"quantity missing",IF(ISNUMBER(MATCH(A129,'Ingredients'!$A$5:$A$154,0)),"",IF(INDEX('Base recipes'!$K$5:$K$19,MATCH(A129,'Base recipes'!$H$5:$H$19,0))&gt;0,"base recipe incomplete","")))),"not found"))</f>
        <v/>
      </c>
      <c r="K129" t="str">
        <f>IF('Ingredients'!A129="","",'Ingredients'!A129)</f>
        <v/>
      </c>
      <c r="L129">
        <f>IF(F129="",0,1)</f>
        <v>0</v>
      </c>
    </row>
    <row r="130" spans="1:12" x14ac:dyDescent="0.25">
      <c r="A130" s="5"/>
      <c r="B130" s="12"/>
      <c r="C130" t="str">
        <f>IF(A130="","",IF(ISNUMBER(MATCH(A130,'Ingredients'!$A$5:$A$154,0)),INDEX('Ingredients'!$B$5:$B$154,MATCH(A130,'Ingredients'!$A$5:$A$154,0)),IF(ISNUMBER(MATCH(A130,'Base recipes'!$H$5:$H$19,0)),INDEX('Base recipes'!$I$5:$I$19,MATCH(A130,'Base recipes'!$H$5:$H$19,0)),"")))</f>
        <v/>
      </c>
      <c r="D130" s="13" t="str">
        <f>IF(A130="","",IF(ISNUMBER(MATCH(A130,'Ingredients'!$A$5:$A$154,0)),INDEX('Ingredients'!$G$5:$G$154,MATCH(A130,'Ingredients'!$A$5:$A$154,0)),IF(ISNUMBER(MATCH(A130,'Base recipes'!$H$5:$H$19,0)),INDEX('Base recipes'!$J$5:$J$19,MATCH(A130,'Base recipes'!$H$5:$H$19,0)),"")))</f>
        <v/>
      </c>
      <c r="E130" s="15" t="str">
        <f>IF(OR(A130="",NOT(ISNUMBER(B130)),NOT(ISNUMBER(D130))),"",ROUND(B130*D130,2))</f>
        <v/>
      </c>
      <c r="F130" s="10" t="str">
        <f>IF(A130="","",IF(OR(ISNUMBER(MATCH(A130,'Ingredients'!$A$5:$A$154,0)),ISNUMBER(MATCH(A130,'Base recipes'!$H$5:$H$19,0))),IF(NOT(ISNUMBER(D130)),"price missing",IF(NOT(ISNUMBER(B130)),"quantity missing",IF(ISNUMBER(MATCH(A130,'Ingredients'!$A$5:$A$154,0)),"",IF(INDEX('Base recipes'!$K$5:$K$19,MATCH(A130,'Base recipes'!$H$5:$H$19,0))&gt;0,"base recipe incomplete","")))),"not found"))</f>
        <v/>
      </c>
      <c r="K130" t="str">
        <f>IF('Ingredients'!A130="","",'Ingredients'!A130)</f>
        <v/>
      </c>
      <c r="L130">
        <f>IF(F130="",0,1)</f>
        <v>0</v>
      </c>
    </row>
    <row r="131" spans="1:12" x14ac:dyDescent="0.25">
      <c r="A131" s="5"/>
      <c r="B131" s="12"/>
      <c r="C131" t="str">
        <f>IF(A131="","",IF(ISNUMBER(MATCH(A131,'Ingredients'!$A$5:$A$154,0)),INDEX('Ingredients'!$B$5:$B$154,MATCH(A131,'Ingredients'!$A$5:$A$154,0)),IF(ISNUMBER(MATCH(A131,'Base recipes'!$H$5:$H$19,0)),INDEX('Base recipes'!$I$5:$I$19,MATCH(A131,'Base recipes'!$H$5:$H$19,0)),"")))</f>
        <v/>
      </c>
      <c r="D131" s="13" t="str">
        <f>IF(A131="","",IF(ISNUMBER(MATCH(A131,'Ingredients'!$A$5:$A$154,0)),INDEX('Ingredients'!$G$5:$G$154,MATCH(A131,'Ingredients'!$A$5:$A$154,0)),IF(ISNUMBER(MATCH(A131,'Base recipes'!$H$5:$H$19,0)),INDEX('Base recipes'!$J$5:$J$19,MATCH(A131,'Base recipes'!$H$5:$H$19,0)),"")))</f>
        <v/>
      </c>
      <c r="E131" s="15" t="str">
        <f>IF(OR(A131="",NOT(ISNUMBER(B131)),NOT(ISNUMBER(D131))),"",ROUND(B131*D131,2))</f>
        <v/>
      </c>
      <c r="F131" s="10" t="str">
        <f>IF(A131="","",IF(OR(ISNUMBER(MATCH(A131,'Ingredients'!$A$5:$A$154,0)),ISNUMBER(MATCH(A131,'Base recipes'!$H$5:$H$19,0))),IF(NOT(ISNUMBER(D131)),"price missing",IF(NOT(ISNUMBER(B131)),"quantity missing",IF(ISNUMBER(MATCH(A131,'Ingredients'!$A$5:$A$154,0)),"",IF(INDEX('Base recipes'!$K$5:$K$19,MATCH(A131,'Base recipes'!$H$5:$H$19,0))&gt;0,"base recipe incomplete","")))),"not found"))</f>
        <v/>
      </c>
      <c r="K131" t="str">
        <f>IF('Ingredients'!A131="","",'Ingredients'!A131)</f>
        <v/>
      </c>
      <c r="L131">
        <f>IF(F131="",0,1)</f>
        <v>0</v>
      </c>
    </row>
    <row r="132" spans="1:12" x14ac:dyDescent="0.25">
      <c r="A132" s="5"/>
      <c r="B132" s="12"/>
      <c r="C132" t="str">
        <f>IF(A132="","",IF(ISNUMBER(MATCH(A132,'Ingredients'!$A$5:$A$154,0)),INDEX('Ingredients'!$B$5:$B$154,MATCH(A132,'Ingredients'!$A$5:$A$154,0)),IF(ISNUMBER(MATCH(A132,'Base recipes'!$H$5:$H$19,0)),INDEX('Base recipes'!$I$5:$I$19,MATCH(A132,'Base recipes'!$H$5:$H$19,0)),"")))</f>
        <v/>
      </c>
      <c r="D132" s="13" t="str">
        <f>IF(A132="","",IF(ISNUMBER(MATCH(A132,'Ingredients'!$A$5:$A$154,0)),INDEX('Ingredients'!$G$5:$G$154,MATCH(A132,'Ingredients'!$A$5:$A$154,0)),IF(ISNUMBER(MATCH(A132,'Base recipes'!$H$5:$H$19,0)),INDEX('Base recipes'!$J$5:$J$19,MATCH(A132,'Base recipes'!$H$5:$H$19,0)),"")))</f>
        <v/>
      </c>
      <c r="E132" s="15" t="str">
        <f>IF(OR(A132="",NOT(ISNUMBER(B132)),NOT(ISNUMBER(D132))),"",ROUND(B132*D132,2))</f>
        <v/>
      </c>
      <c r="F132" s="10" t="str">
        <f>IF(A132="","",IF(OR(ISNUMBER(MATCH(A132,'Ingredients'!$A$5:$A$154,0)),ISNUMBER(MATCH(A132,'Base recipes'!$H$5:$H$19,0))),IF(NOT(ISNUMBER(D132)),"price missing",IF(NOT(ISNUMBER(B132)),"quantity missing",IF(ISNUMBER(MATCH(A132,'Ingredients'!$A$5:$A$154,0)),"",IF(INDEX('Base recipes'!$K$5:$K$19,MATCH(A132,'Base recipes'!$H$5:$H$19,0))&gt;0,"base recipe incomplete","")))),"not found"))</f>
        <v/>
      </c>
      <c r="K132" t="str">
        <f>IF('Ingredients'!A132="","",'Ingredients'!A132)</f>
        <v/>
      </c>
      <c r="L132">
        <f>IF(F132="",0,1)</f>
        <v>0</v>
      </c>
    </row>
    <row r="133" spans="1:12" x14ac:dyDescent="0.25">
      <c r="A133" s="5"/>
      <c r="B133" s="12"/>
      <c r="C133" t="str">
        <f>IF(A133="","",IF(ISNUMBER(MATCH(A133,'Ingredients'!$A$5:$A$154,0)),INDEX('Ingredients'!$B$5:$B$154,MATCH(A133,'Ingredients'!$A$5:$A$154,0)),IF(ISNUMBER(MATCH(A133,'Base recipes'!$H$5:$H$19,0)),INDEX('Base recipes'!$I$5:$I$19,MATCH(A133,'Base recipes'!$H$5:$H$19,0)),"")))</f>
        <v/>
      </c>
      <c r="D133" s="13" t="str">
        <f>IF(A133="","",IF(ISNUMBER(MATCH(A133,'Ingredients'!$A$5:$A$154,0)),INDEX('Ingredients'!$G$5:$G$154,MATCH(A133,'Ingredients'!$A$5:$A$154,0)),IF(ISNUMBER(MATCH(A133,'Base recipes'!$H$5:$H$19,0)),INDEX('Base recipes'!$J$5:$J$19,MATCH(A133,'Base recipes'!$H$5:$H$19,0)),"")))</f>
        <v/>
      </c>
      <c r="E133" s="15" t="str">
        <f>IF(OR(A133="",NOT(ISNUMBER(B133)),NOT(ISNUMBER(D133))),"",ROUND(B133*D133,2))</f>
        <v/>
      </c>
      <c r="F133" s="10" t="str">
        <f>IF(A133="","",IF(OR(ISNUMBER(MATCH(A133,'Ingredients'!$A$5:$A$154,0)),ISNUMBER(MATCH(A133,'Base recipes'!$H$5:$H$19,0))),IF(NOT(ISNUMBER(D133)),"price missing",IF(NOT(ISNUMBER(B133)),"quantity missing",IF(ISNUMBER(MATCH(A133,'Ingredients'!$A$5:$A$154,0)),"",IF(INDEX('Base recipes'!$K$5:$K$19,MATCH(A133,'Base recipes'!$H$5:$H$19,0))&gt;0,"base recipe incomplete","")))),"not found"))</f>
        <v/>
      </c>
      <c r="K133" t="str">
        <f>IF('Ingredients'!A133="","",'Ingredients'!A133)</f>
        <v/>
      </c>
      <c r="L133">
        <f>IF(F133="",0,1)</f>
        <v>0</v>
      </c>
    </row>
    <row r="134" spans="1:12" x14ac:dyDescent="0.25">
      <c r="A134" s="5"/>
      <c r="B134" s="12"/>
      <c r="C134" t="str">
        <f>IF(A134="","",IF(ISNUMBER(MATCH(A134,'Ingredients'!$A$5:$A$154,0)),INDEX('Ingredients'!$B$5:$B$154,MATCH(A134,'Ingredients'!$A$5:$A$154,0)),IF(ISNUMBER(MATCH(A134,'Base recipes'!$H$5:$H$19,0)),INDEX('Base recipes'!$I$5:$I$19,MATCH(A134,'Base recipes'!$H$5:$H$19,0)),"")))</f>
        <v/>
      </c>
      <c r="D134" s="13" t="str">
        <f>IF(A134="","",IF(ISNUMBER(MATCH(A134,'Ingredients'!$A$5:$A$154,0)),INDEX('Ingredients'!$G$5:$G$154,MATCH(A134,'Ingredients'!$A$5:$A$154,0)),IF(ISNUMBER(MATCH(A134,'Base recipes'!$H$5:$H$19,0)),INDEX('Base recipes'!$J$5:$J$19,MATCH(A134,'Base recipes'!$H$5:$H$19,0)),"")))</f>
        <v/>
      </c>
      <c r="E134" s="15" t="str">
        <f>IF(OR(A134="",NOT(ISNUMBER(B134)),NOT(ISNUMBER(D134))),"",ROUND(B134*D134,2))</f>
        <v/>
      </c>
      <c r="F134" s="10" t="str">
        <f>IF(A134="","",IF(OR(ISNUMBER(MATCH(A134,'Ingredients'!$A$5:$A$154,0)),ISNUMBER(MATCH(A134,'Base recipes'!$H$5:$H$19,0))),IF(NOT(ISNUMBER(D134)),"price missing",IF(NOT(ISNUMBER(B134)),"quantity missing",IF(ISNUMBER(MATCH(A134,'Ingredients'!$A$5:$A$154,0)),"",IF(INDEX('Base recipes'!$K$5:$K$19,MATCH(A134,'Base recipes'!$H$5:$H$19,0))&gt;0,"base recipe incomplete","")))),"not found"))</f>
        <v/>
      </c>
      <c r="K134" t="str">
        <f>IF('Ingredients'!A134="","",'Ingredients'!A134)</f>
        <v/>
      </c>
      <c r="L134">
        <f>IF(F134="",0,1)</f>
        <v>0</v>
      </c>
    </row>
    <row r="135" spans="1:12" x14ac:dyDescent="0.25">
      <c r="A135" s="5"/>
      <c r="B135" s="12"/>
      <c r="C135" t="str">
        <f>IF(A135="","",IF(ISNUMBER(MATCH(A135,'Ingredients'!$A$5:$A$154,0)),INDEX('Ingredients'!$B$5:$B$154,MATCH(A135,'Ingredients'!$A$5:$A$154,0)),IF(ISNUMBER(MATCH(A135,'Base recipes'!$H$5:$H$19,0)),INDEX('Base recipes'!$I$5:$I$19,MATCH(A135,'Base recipes'!$H$5:$H$19,0)),"")))</f>
        <v/>
      </c>
      <c r="D135" s="13" t="str">
        <f>IF(A135="","",IF(ISNUMBER(MATCH(A135,'Ingredients'!$A$5:$A$154,0)),INDEX('Ingredients'!$G$5:$G$154,MATCH(A135,'Ingredients'!$A$5:$A$154,0)),IF(ISNUMBER(MATCH(A135,'Base recipes'!$H$5:$H$19,0)),INDEX('Base recipes'!$J$5:$J$19,MATCH(A135,'Base recipes'!$H$5:$H$19,0)),"")))</f>
        <v/>
      </c>
      <c r="E135" s="15" t="str">
        <f>IF(OR(A135="",NOT(ISNUMBER(B135)),NOT(ISNUMBER(D135))),"",ROUND(B135*D135,2))</f>
        <v/>
      </c>
      <c r="F135" s="10" t="str">
        <f>IF(A135="","",IF(OR(ISNUMBER(MATCH(A135,'Ingredients'!$A$5:$A$154,0)),ISNUMBER(MATCH(A135,'Base recipes'!$H$5:$H$19,0))),IF(NOT(ISNUMBER(D135)),"price missing",IF(NOT(ISNUMBER(B135)),"quantity missing",IF(ISNUMBER(MATCH(A135,'Ingredients'!$A$5:$A$154,0)),"",IF(INDEX('Base recipes'!$K$5:$K$19,MATCH(A135,'Base recipes'!$H$5:$H$19,0))&gt;0,"base recipe incomplete","")))),"not found"))</f>
        <v/>
      </c>
      <c r="K135" t="str">
        <f>IF('Ingredients'!A135="","",'Ingredients'!A135)</f>
        <v/>
      </c>
      <c r="L135">
        <f>IF(F135="",0,1)</f>
        <v>0</v>
      </c>
    </row>
    <row r="136" spans="1:12" x14ac:dyDescent="0.25">
      <c r="A136" s="5"/>
      <c r="B136" s="12"/>
      <c r="C136" t="str">
        <f>IF(A136="","",IF(ISNUMBER(MATCH(A136,'Ingredients'!$A$5:$A$154,0)),INDEX('Ingredients'!$B$5:$B$154,MATCH(A136,'Ingredients'!$A$5:$A$154,0)),IF(ISNUMBER(MATCH(A136,'Base recipes'!$H$5:$H$19,0)),INDEX('Base recipes'!$I$5:$I$19,MATCH(A136,'Base recipes'!$H$5:$H$19,0)),"")))</f>
        <v/>
      </c>
      <c r="D136" s="13" t="str">
        <f>IF(A136="","",IF(ISNUMBER(MATCH(A136,'Ingredients'!$A$5:$A$154,0)),INDEX('Ingredients'!$G$5:$G$154,MATCH(A136,'Ingredients'!$A$5:$A$154,0)),IF(ISNUMBER(MATCH(A136,'Base recipes'!$H$5:$H$19,0)),INDEX('Base recipes'!$J$5:$J$19,MATCH(A136,'Base recipes'!$H$5:$H$19,0)),"")))</f>
        <v/>
      </c>
      <c r="E136" s="15" t="str">
        <f>IF(OR(A136="",NOT(ISNUMBER(B136)),NOT(ISNUMBER(D136))),"",ROUND(B136*D136,2))</f>
        <v/>
      </c>
      <c r="F136" s="10" t="str">
        <f>IF(A136="","",IF(OR(ISNUMBER(MATCH(A136,'Ingredients'!$A$5:$A$154,0)),ISNUMBER(MATCH(A136,'Base recipes'!$H$5:$H$19,0))),IF(NOT(ISNUMBER(D136)),"price missing",IF(NOT(ISNUMBER(B136)),"quantity missing",IF(ISNUMBER(MATCH(A136,'Ingredients'!$A$5:$A$154,0)),"",IF(INDEX('Base recipes'!$K$5:$K$19,MATCH(A136,'Base recipes'!$H$5:$H$19,0))&gt;0,"base recipe incomplete","")))),"not found"))</f>
        <v/>
      </c>
      <c r="K136" t="str">
        <f>IF('Ingredients'!A136="","",'Ingredients'!A136)</f>
        <v/>
      </c>
      <c r="L136">
        <f>IF(F136="",0,1)</f>
        <v>0</v>
      </c>
    </row>
    <row r="137" spans="1:12" x14ac:dyDescent="0.25">
      <c r="A137" s="5"/>
      <c r="B137" s="12"/>
      <c r="C137" t="str">
        <f>IF(A137="","",IF(ISNUMBER(MATCH(A137,'Ingredients'!$A$5:$A$154,0)),INDEX('Ingredients'!$B$5:$B$154,MATCH(A137,'Ingredients'!$A$5:$A$154,0)),IF(ISNUMBER(MATCH(A137,'Base recipes'!$H$5:$H$19,0)),INDEX('Base recipes'!$I$5:$I$19,MATCH(A137,'Base recipes'!$H$5:$H$19,0)),"")))</f>
        <v/>
      </c>
      <c r="D137" s="13" t="str">
        <f>IF(A137="","",IF(ISNUMBER(MATCH(A137,'Ingredients'!$A$5:$A$154,0)),INDEX('Ingredients'!$G$5:$G$154,MATCH(A137,'Ingredients'!$A$5:$A$154,0)),IF(ISNUMBER(MATCH(A137,'Base recipes'!$H$5:$H$19,0)),INDEX('Base recipes'!$J$5:$J$19,MATCH(A137,'Base recipes'!$H$5:$H$19,0)),"")))</f>
        <v/>
      </c>
      <c r="E137" s="15" t="str">
        <f>IF(OR(A137="",NOT(ISNUMBER(B137)),NOT(ISNUMBER(D137))),"",ROUND(B137*D137,2))</f>
        <v/>
      </c>
      <c r="F137" s="10" t="str">
        <f>IF(A137="","",IF(OR(ISNUMBER(MATCH(A137,'Ingredients'!$A$5:$A$154,0)),ISNUMBER(MATCH(A137,'Base recipes'!$H$5:$H$19,0))),IF(NOT(ISNUMBER(D137)),"price missing",IF(NOT(ISNUMBER(B137)),"quantity missing",IF(ISNUMBER(MATCH(A137,'Ingredients'!$A$5:$A$154,0)),"",IF(INDEX('Base recipes'!$K$5:$K$19,MATCH(A137,'Base recipes'!$H$5:$H$19,0))&gt;0,"base recipe incomplete","")))),"not found"))</f>
        <v/>
      </c>
      <c r="K137" t="str">
        <f>IF('Ingredients'!A137="","",'Ingredients'!A137)</f>
        <v/>
      </c>
      <c r="L137">
        <f>IF(F137="",0,1)</f>
        <v>0</v>
      </c>
    </row>
    <row r="138" spans="1:12" x14ac:dyDescent="0.25">
      <c r="A138" s="5"/>
      <c r="B138" s="12"/>
      <c r="C138" t="str">
        <f>IF(A138="","",IF(ISNUMBER(MATCH(A138,'Ingredients'!$A$5:$A$154,0)),INDEX('Ingredients'!$B$5:$B$154,MATCH(A138,'Ingredients'!$A$5:$A$154,0)),IF(ISNUMBER(MATCH(A138,'Base recipes'!$H$5:$H$19,0)),INDEX('Base recipes'!$I$5:$I$19,MATCH(A138,'Base recipes'!$H$5:$H$19,0)),"")))</f>
        <v/>
      </c>
      <c r="D138" s="13" t="str">
        <f>IF(A138="","",IF(ISNUMBER(MATCH(A138,'Ingredients'!$A$5:$A$154,0)),INDEX('Ingredients'!$G$5:$G$154,MATCH(A138,'Ingredients'!$A$5:$A$154,0)),IF(ISNUMBER(MATCH(A138,'Base recipes'!$H$5:$H$19,0)),INDEX('Base recipes'!$J$5:$J$19,MATCH(A138,'Base recipes'!$H$5:$H$19,0)),"")))</f>
        <v/>
      </c>
      <c r="E138" s="15" t="str">
        <f>IF(OR(A138="",NOT(ISNUMBER(B138)),NOT(ISNUMBER(D138))),"",ROUND(B138*D138,2))</f>
        <v/>
      </c>
      <c r="F138" s="10" t="str">
        <f>IF(A138="","",IF(OR(ISNUMBER(MATCH(A138,'Ingredients'!$A$5:$A$154,0)),ISNUMBER(MATCH(A138,'Base recipes'!$H$5:$H$19,0))),IF(NOT(ISNUMBER(D138)),"price missing",IF(NOT(ISNUMBER(B138)),"quantity missing",IF(ISNUMBER(MATCH(A138,'Ingredients'!$A$5:$A$154,0)),"",IF(INDEX('Base recipes'!$K$5:$K$19,MATCH(A138,'Base recipes'!$H$5:$H$19,0))&gt;0,"base recipe incomplete","")))),"not found"))</f>
        <v/>
      </c>
      <c r="K138" t="str">
        <f>IF('Ingredients'!A138="","",'Ingredients'!A138)</f>
        <v/>
      </c>
      <c r="L138">
        <f>IF(F138="",0,1)</f>
        <v>0</v>
      </c>
    </row>
    <row r="139" spans="1:12" x14ac:dyDescent="0.25">
      <c r="A139" s="5"/>
      <c r="B139" s="12"/>
      <c r="C139" t="str">
        <f>IF(A139="","",IF(ISNUMBER(MATCH(A139,'Ingredients'!$A$5:$A$154,0)),INDEX('Ingredients'!$B$5:$B$154,MATCH(A139,'Ingredients'!$A$5:$A$154,0)),IF(ISNUMBER(MATCH(A139,'Base recipes'!$H$5:$H$19,0)),INDEX('Base recipes'!$I$5:$I$19,MATCH(A139,'Base recipes'!$H$5:$H$19,0)),"")))</f>
        <v/>
      </c>
      <c r="D139" s="13" t="str">
        <f>IF(A139="","",IF(ISNUMBER(MATCH(A139,'Ingredients'!$A$5:$A$154,0)),INDEX('Ingredients'!$G$5:$G$154,MATCH(A139,'Ingredients'!$A$5:$A$154,0)),IF(ISNUMBER(MATCH(A139,'Base recipes'!$H$5:$H$19,0)),INDEX('Base recipes'!$J$5:$J$19,MATCH(A139,'Base recipes'!$H$5:$H$19,0)),"")))</f>
        <v/>
      </c>
      <c r="E139" s="15" t="str">
        <f>IF(OR(A139="",NOT(ISNUMBER(B139)),NOT(ISNUMBER(D139))),"",ROUND(B139*D139,2))</f>
        <v/>
      </c>
      <c r="F139" s="10" t="str">
        <f>IF(A139="","",IF(OR(ISNUMBER(MATCH(A139,'Ingredients'!$A$5:$A$154,0)),ISNUMBER(MATCH(A139,'Base recipes'!$H$5:$H$19,0))),IF(NOT(ISNUMBER(D139)),"price missing",IF(NOT(ISNUMBER(B139)),"quantity missing",IF(ISNUMBER(MATCH(A139,'Ingredients'!$A$5:$A$154,0)),"",IF(INDEX('Base recipes'!$K$5:$K$19,MATCH(A139,'Base recipes'!$H$5:$H$19,0))&gt;0,"base recipe incomplete","")))),"not found"))</f>
        <v/>
      </c>
      <c r="K139" t="str">
        <f>IF('Ingredients'!A139="","",'Ingredients'!A139)</f>
        <v/>
      </c>
      <c r="L139">
        <f>IF(F139="",0,1)</f>
        <v>0</v>
      </c>
    </row>
    <row r="140" spans="1:12" x14ac:dyDescent="0.25">
      <c r="A140" s="5"/>
      <c r="B140" s="12"/>
      <c r="C140" t="str">
        <f>IF(A140="","",IF(ISNUMBER(MATCH(A140,'Ingredients'!$A$5:$A$154,0)),INDEX('Ingredients'!$B$5:$B$154,MATCH(A140,'Ingredients'!$A$5:$A$154,0)),IF(ISNUMBER(MATCH(A140,'Base recipes'!$H$5:$H$19,0)),INDEX('Base recipes'!$I$5:$I$19,MATCH(A140,'Base recipes'!$H$5:$H$19,0)),"")))</f>
        <v/>
      </c>
      <c r="D140" s="13" t="str">
        <f>IF(A140="","",IF(ISNUMBER(MATCH(A140,'Ingredients'!$A$5:$A$154,0)),INDEX('Ingredients'!$G$5:$G$154,MATCH(A140,'Ingredients'!$A$5:$A$154,0)),IF(ISNUMBER(MATCH(A140,'Base recipes'!$H$5:$H$19,0)),INDEX('Base recipes'!$J$5:$J$19,MATCH(A140,'Base recipes'!$H$5:$H$19,0)),"")))</f>
        <v/>
      </c>
      <c r="E140" s="15" t="str">
        <f>IF(OR(A140="",NOT(ISNUMBER(B140)),NOT(ISNUMBER(D140))),"",ROUND(B140*D140,2))</f>
        <v/>
      </c>
      <c r="F140" s="10" t="str">
        <f>IF(A140="","",IF(OR(ISNUMBER(MATCH(A140,'Ingredients'!$A$5:$A$154,0)),ISNUMBER(MATCH(A140,'Base recipes'!$H$5:$H$19,0))),IF(NOT(ISNUMBER(D140)),"price missing",IF(NOT(ISNUMBER(B140)),"quantity missing",IF(ISNUMBER(MATCH(A140,'Ingredients'!$A$5:$A$154,0)),"",IF(INDEX('Base recipes'!$K$5:$K$19,MATCH(A140,'Base recipes'!$H$5:$H$19,0))&gt;0,"base recipe incomplete","")))),"not found"))</f>
        <v/>
      </c>
      <c r="K140" t="str">
        <f>IF('Ingredients'!A140="","",'Ingredients'!A140)</f>
        <v/>
      </c>
      <c r="L140">
        <f>IF(F140="",0,1)</f>
        <v>0</v>
      </c>
    </row>
    <row r="141" spans="1:12" x14ac:dyDescent="0.25">
      <c r="A141" s="5"/>
      <c r="B141" s="12"/>
      <c r="C141" t="str">
        <f>IF(A141="","",IF(ISNUMBER(MATCH(A141,'Ingredients'!$A$5:$A$154,0)),INDEX('Ingredients'!$B$5:$B$154,MATCH(A141,'Ingredients'!$A$5:$A$154,0)),IF(ISNUMBER(MATCH(A141,'Base recipes'!$H$5:$H$19,0)),INDEX('Base recipes'!$I$5:$I$19,MATCH(A141,'Base recipes'!$H$5:$H$19,0)),"")))</f>
        <v/>
      </c>
      <c r="D141" s="13" t="str">
        <f>IF(A141="","",IF(ISNUMBER(MATCH(A141,'Ingredients'!$A$5:$A$154,0)),INDEX('Ingredients'!$G$5:$G$154,MATCH(A141,'Ingredients'!$A$5:$A$154,0)),IF(ISNUMBER(MATCH(A141,'Base recipes'!$H$5:$H$19,0)),INDEX('Base recipes'!$J$5:$J$19,MATCH(A141,'Base recipes'!$H$5:$H$19,0)),"")))</f>
        <v/>
      </c>
      <c r="E141" s="15" t="str">
        <f>IF(OR(A141="",NOT(ISNUMBER(B141)),NOT(ISNUMBER(D141))),"",ROUND(B141*D141,2))</f>
        <v/>
      </c>
      <c r="F141" s="10" t="str">
        <f>IF(A141="","",IF(OR(ISNUMBER(MATCH(A141,'Ingredients'!$A$5:$A$154,0)),ISNUMBER(MATCH(A141,'Base recipes'!$H$5:$H$19,0))),IF(NOT(ISNUMBER(D141)),"price missing",IF(NOT(ISNUMBER(B141)),"quantity missing",IF(ISNUMBER(MATCH(A141,'Ingredients'!$A$5:$A$154,0)),"",IF(INDEX('Base recipes'!$K$5:$K$19,MATCH(A141,'Base recipes'!$H$5:$H$19,0))&gt;0,"base recipe incomplete","")))),"not found"))</f>
        <v/>
      </c>
      <c r="K141" t="str">
        <f>IF('Ingredients'!A141="","",'Ingredients'!A141)</f>
        <v/>
      </c>
      <c r="L141">
        <f>IF(F141="",0,1)</f>
        <v>0</v>
      </c>
    </row>
    <row r="142" spans="1:11" x14ac:dyDescent="0.25">
      <c r="A142" s="16" t="s">
        <v>47</v>
      </c>
      <c r="E142" s="9" t="str">
        <f>IF(A125="","",ROUND(SUM(E127:E141),2))</f>
        <v/>
      </c>
      <c r="K142" t="str">
        <f>IF('Ingredients'!A142="","",'Ingredients'!A142)</f>
        <v/>
      </c>
    </row>
    <row r="143" spans="1:11" x14ac:dyDescent="0.25">
      <c r="A143" s="16" t="s">
        <v>50</v>
      </c>
      <c r="E143" s="9" t="str">
        <f>IF(OR(A125="",NOT(ISNUMBER(C125))),"",IF(C125&lt;=0,"",ROUND(E142/C125,2)))</f>
        <v/>
      </c>
      <c r="K143" t="str">
        <f>IF('Ingredients'!A143="","",'Ingredients'!A143)</f>
        <v/>
      </c>
    </row>
    <row r="144" spans="11:11" x14ac:dyDescent="0.25">
      <c r="K144" t="str">
        <f>IF('Ingredients'!A144="","",'Ingredients'!A144)</f>
        <v/>
      </c>
    </row>
    <row r="145" spans="1:11" x14ac:dyDescent="0.25">
      <c r="A145" s="11"/>
      <c r="B145" s="2" t="s">
        <v>52</v>
      </c>
      <c r="C145" s="5"/>
      <c r="D145" s="2" t="str">
        <f>IF(C145=1,"portion","portions")</f>
        <v>portions</v>
      </c>
      <c r="E145" s="10" t="str">
        <f>IF(A145="","",IF(COUNTIF($H$5:$H$34,A145)&gt;1,"name used twice, only the first counts",IF(NOT(ISNUMBER(C145)),"number of portions missing",IF(C145&lt;=0,"number of portions missing",IF(SUM(L147:L161)&gt;0,"check the rows with a note","")))))</f>
        <v/>
      </c>
      <c r="K145" t="str">
        <f>IF('Ingredients'!A145="","",'Ingredients'!A145)</f>
        <v/>
      </c>
    </row>
    <row r="146" spans="1:11" x14ac:dyDescent="0.25">
      <c r="A146" s="4" t="s">
        <v>43</v>
      </c>
      <c r="B146" s="4" t="s">
        <v>44</v>
      </c>
      <c r="C146" s="4" t="s">
        <v>18</v>
      </c>
      <c r="D146" s="4" t="s">
        <v>45</v>
      </c>
      <c r="E146" s="4" t="s">
        <v>46</v>
      </c>
      <c r="F146" s="4" t="s">
        <v>24</v>
      </c>
      <c r="K146" t="str">
        <f>IF('Ingredients'!A146="","",'Ingredients'!A146)</f>
        <v/>
      </c>
    </row>
    <row r="147" spans="1:12" x14ac:dyDescent="0.25">
      <c r="A147" s="5"/>
      <c r="B147" s="12"/>
      <c r="C147" t="str">
        <f>IF(A147="","",IF(ISNUMBER(MATCH(A147,'Ingredients'!$A$5:$A$154,0)),INDEX('Ingredients'!$B$5:$B$154,MATCH(A147,'Ingredients'!$A$5:$A$154,0)),IF(ISNUMBER(MATCH(A147,'Base recipes'!$H$5:$H$19,0)),INDEX('Base recipes'!$I$5:$I$19,MATCH(A147,'Base recipes'!$H$5:$H$19,0)),"")))</f>
        <v/>
      </c>
      <c r="D147" s="13" t="str">
        <f>IF(A147="","",IF(ISNUMBER(MATCH(A147,'Ingredients'!$A$5:$A$154,0)),INDEX('Ingredients'!$G$5:$G$154,MATCH(A147,'Ingredients'!$A$5:$A$154,0)),IF(ISNUMBER(MATCH(A147,'Base recipes'!$H$5:$H$19,0)),INDEX('Base recipes'!$J$5:$J$19,MATCH(A147,'Base recipes'!$H$5:$H$19,0)),"")))</f>
        <v/>
      </c>
      <c r="E147" s="15" t="str">
        <f>IF(OR(A147="",NOT(ISNUMBER(B147)),NOT(ISNUMBER(D147))),"",ROUND(B147*D147,2))</f>
        <v/>
      </c>
      <c r="F147" s="10" t="str">
        <f>IF(A147="","",IF(OR(ISNUMBER(MATCH(A147,'Ingredients'!$A$5:$A$154,0)),ISNUMBER(MATCH(A147,'Base recipes'!$H$5:$H$19,0))),IF(NOT(ISNUMBER(D147)),"price missing",IF(NOT(ISNUMBER(B147)),"quantity missing",IF(ISNUMBER(MATCH(A147,'Ingredients'!$A$5:$A$154,0)),"",IF(INDEX('Base recipes'!$K$5:$K$19,MATCH(A147,'Base recipes'!$H$5:$H$19,0))&gt;0,"base recipe incomplete","")))),"not found"))</f>
        <v/>
      </c>
      <c r="K147" t="str">
        <f>IF('Ingredients'!A147="","",'Ingredients'!A147)</f>
        <v/>
      </c>
      <c r="L147">
        <f>IF(F147="",0,1)</f>
        <v>0</v>
      </c>
    </row>
    <row r="148" spans="1:12" x14ac:dyDescent="0.25">
      <c r="A148" s="5"/>
      <c r="B148" s="12"/>
      <c r="C148" t="str">
        <f>IF(A148="","",IF(ISNUMBER(MATCH(A148,'Ingredients'!$A$5:$A$154,0)),INDEX('Ingredients'!$B$5:$B$154,MATCH(A148,'Ingredients'!$A$5:$A$154,0)),IF(ISNUMBER(MATCH(A148,'Base recipes'!$H$5:$H$19,0)),INDEX('Base recipes'!$I$5:$I$19,MATCH(A148,'Base recipes'!$H$5:$H$19,0)),"")))</f>
        <v/>
      </c>
      <c r="D148" s="13" t="str">
        <f>IF(A148="","",IF(ISNUMBER(MATCH(A148,'Ingredients'!$A$5:$A$154,0)),INDEX('Ingredients'!$G$5:$G$154,MATCH(A148,'Ingredients'!$A$5:$A$154,0)),IF(ISNUMBER(MATCH(A148,'Base recipes'!$H$5:$H$19,0)),INDEX('Base recipes'!$J$5:$J$19,MATCH(A148,'Base recipes'!$H$5:$H$19,0)),"")))</f>
        <v/>
      </c>
      <c r="E148" s="15" t="str">
        <f>IF(OR(A148="",NOT(ISNUMBER(B148)),NOT(ISNUMBER(D148))),"",ROUND(B148*D148,2))</f>
        <v/>
      </c>
      <c r="F148" s="10" t="str">
        <f>IF(A148="","",IF(OR(ISNUMBER(MATCH(A148,'Ingredients'!$A$5:$A$154,0)),ISNUMBER(MATCH(A148,'Base recipes'!$H$5:$H$19,0))),IF(NOT(ISNUMBER(D148)),"price missing",IF(NOT(ISNUMBER(B148)),"quantity missing",IF(ISNUMBER(MATCH(A148,'Ingredients'!$A$5:$A$154,0)),"",IF(INDEX('Base recipes'!$K$5:$K$19,MATCH(A148,'Base recipes'!$H$5:$H$19,0))&gt;0,"base recipe incomplete","")))),"not found"))</f>
        <v/>
      </c>
      <c r="K148" t="str">
        <f>IF('Ingredients'!A148="","",'Ingredients'!A148)</f>
        <v/>
      </c>
      <c r="L148">
        <f>IF(F148="",0,1)</f>
        <v>0</v>
      </c>
    </row>
    <row r="149" spans="1:12" x14ac:dyDescent="0.25">
      <c r="A149" s="5"/>
      <c r="B149" s="12"/>
      <c r="C149" t="str">
        <f>IF(A149="","",IF(ISNUMBER(MATCH(A149,'Ingredients'!$A$5:$A$154,0)),INDEX('Ingredients'!$B$5:$B$154,MATCH(A149,'Ingredients'!$A$5:$A$154,0)),IF(ISNUMBER(MATCH(A149,'Base recipes'!$H$5:$H$19,0)),INDEX('Base recipes'!$I$5:$I$19,MATCH(A149,'Base recipes'!$H$5:$H$19,0)),"")))</f>
        <v/>
      </c>
      <c r="D149" s="13" t="str">
        <f>IF(A149="","",IF(ISNUMBER(MATCH(A149,'Ingredients'!$A$5:$A$154,0)),INDEX('Ingredients'!$G$5:$G$154,MATCH(A149,'Ingredients'!$A$5:$A$154,0)),IF(ISNUMBER(MATCH(A149,'Base recipes'!$H$5:$H$19,0)),INDEX('Base recipes'!$J$5:$J$19,MATCH(A149,'Base recipes'!$H$5:$H$19,0)),"")))</f>
        <v/>
      </c>
      <c r="E149" s="15" t="str">
        <f>IF(OR(A149="",NOT(ISNUMBER(B149)),NOT(ISNUMBER(D149))),"",ROUND(B149*D149,2))</f>
        <v/>
      </c>
      <c r="F149" s="10" t="str">
        <f>IF(A149="","",IF(OR(ISNUMBER(MATCH(A149,'Ingredients'!$A$5:$A$154,0)),ISNUMBER(MATCH(A149,'Base recipes'!$H$5:$H$19,0))),IF(NOT(ISNUMBER(D149)),"price missing",IF(NOT(ISNUMBER(B149)),"quantity missing",IF(ISNUMBER(MATCH(A149,'Ingredients'!$A$5:$A$154,0)),"",IF(INDEX('Base recipes'!$K$5:$K$19,MATCH(A149,'Base recipes'!$H$5:$H$19,0))&gt;0,"base recipe incomplete","")))),"not found"))</f>
        <v/>
      </c>
      <c r="K149" t="str">
        <f>IF('Ingredients'!A149="","",'Ingredients'!A149)</f>
        <v/>
      </c>
      <c r="L149">
        <f>IF(F149="",0,1)</f>
        <v>0</v>
      </c>
    </row>
    <row r="150" spans="1:12" x14ac:dyDescent="0.25">
      <c r="A150" s="5"/>
      <c r="B150" s="12"/>
      <c r="C150" t="str">
        <f>IF(A150="","",IF(ISNUMBER(MATCH(A150,'Ingredients'!$A$5:$A$154,0)),INDEX('Ingredients'!$B$5:$B$154,MATCH(A150,'Ingredients'!$A$5:$A$154,0)),IF(ISNUMBER(MATCH(A150,'Base recipes'!$H$5:$H$19,0)),INDEX('Base recipes'!$I$5:$I$19,MATCH(A150,'Base recipes'!$H$5:$H$19,0)),"")))</f>
        <v/>
      </c>
      <c r="D150" s="13" t="str">
        <f>IF(A150="","",IF(ISNUMBER(MATCH(A150,'Ingredients'!$A$5:$A$154,0)),INDEX('Ingredients'!$G$5:$G$154,MATCH(A150,'Ingredients'!$A$5:$A$154,0)),IF(ISNUMBER(MATCH(A150,'Base recipes'!$H$5:$H$19,0)),INDEX('Base recipes'!$J$5:$J$19,MATCH(A150,'Base recipes'!$H$5:$H$19,0)),"")))</f>
        <v/>
      </c>
      <c r="E150" s="15" t="str">
        <f>IF(OR(A150="",NOT(ISNUMBER(B150)),NOT(ISNUMBER(D150))),"",ROUND(B150*D150,2))</f>
        <v/>
      </c>
      <c r="F150" s="10" t="str">
        <f>IF(A150="","",IF(OR(ISNUMBER(MATCH(A150,'Ingredients'!$A$5:$A$154,0)),ISNUMBER(MATCH(A150,'Base recipes'!$H$5:$H$19,0))),IF(NOT(ISNUMBER(D150)),"price missing",IF(NOT(ISNUMBER(B150)),"quantity missing",IF(ISNUMBER(MATCH(A150,'Ingredients'!$A$5:$A$154,0)),"",IF(INDEX('Base recipes'!$K$5:$K$19,MATCH(A150,'Base recipes'!$H$5:$H$19,0))&gt;0,"base recipe incomplete","")))),"not found"))</f>
        <v/>
      </c>
      <c r="K150" t="str">
        <f>IF('Ingredients'!A150="","",'Ingredients'!A150)</f>
        <v/>
      </c>
      <c r="L150">
        <f>IF(F150="",0,1)</f>
        <v>0</v>
      </c>
    </row>
    <row r="151" spans="1:12" x14ac:dyDescent="0.25">
      <c r="A151" s="5"/>
      <c r="B151" s="12"/>
      <c r="C151" t="str">
        <f>IF(A151="","",IF(ISNUMBER(MATCH(A151,'Ingredients'!$A$5:$A$154,0)),INDEX('Ingredients'!$B$5:$B$154,MATCH(A151,'Ingredients'!$A$5:$A$154,0)),IF(ISNUMBER(MATCH(A151,'Base recipes'!$H$5:$H$19,0)),INDEX('Base recipes'!$I$5:$I$19,MATCH(A151,'Base recipes'!$H$5:$H$19,0)),"")))</f>
        <v/>
      </c>
      <c r="D151" s="13" t="str">
        <f>IF(A151="","",IF(ISNUMBER(MATCH(A151,'Ingredients'!$A$5:$A$154,0)),INDEX('Ingredients'!$G$5:$G$154,MATCH(A151,'Ingredients'!$A$5:$A$154,0)),IF(ISNUMBER(MATCH(A151,'Base recipes'!$H$5:$H$19,0)),INDEX('Base recipes'!$J$5:$J$19,MATCH(A151,'Base recipes'!$H$5:$H$19,0)),"")))</f>
        <v/>
      </c>
      <c r="E151" s="15" t="str">
        <f>IF(OR(A151="",NOT(ISNUMBER(B151)),NOT(ISNUMBER(D151))),"",ROUND(B151*D151,2))</f>
        <v/>
      </c>
      <c r="F151" s="10" t="str">
        <f>IF(A151="","",IF(OR(ISNUMBER(MATCH(A151,'Ingredients'!$A$5:$A$154,0)),ISNUMBER(MATCH(A151,'Base recipes'!$H$5:$H$19,0))),IF(NOT(ISNUMBER(D151)),"price missing",IF(NOT(ISNUMBER(B151)),"quantity missing",IF(ISNUMBER(MATCH(A151,'Ingredients'!$A$5:$A$154,0)),"",IF(INDEX('Base recipes'!$K$5:$K$19,MATCH(A151,'Base recipes'!$H$5:$H$19,0))&gt;0,"base recipe incomplete","")))),"not found"))</f>
        <v/>
      </c>
      <c r="K151" t="str">
        <f>IF('Ingredients'!A151="","",'Ingredients'!A151)</f>
        <v/>
      </c>
      <c r="L151">
        <f>IF(F151="",0,1)</f>
        <v>0</v>
      </c>
    </row>
    <row r="152" spans="1:12" x14ac:dyDescent="0.25">
      <c r="A152" s="5"/>
      <c r="B152" s="12"/>
      <c r="C152" t="str">
        <f>IF(A152="","",IF(ISNUMBER(MATCH(A152,'Ingredients'!$A$5:$A$154,0)),INDEX('Ingredients'!$B$5:$B$154,MATCH(A152,'Ingredients'!$A$5:$A$154,0)),IF(ISNUMBER(MATCH(A152,'Base recipes'!$H$5:$H$19,0)),INDEX('Base recipes'!$I$5:$I$19,MATCH(A152,'Base recipes'!$H$5:$H$19,0)),"")))</f>
        <v/>
      </c>
      <c r="D152" s="13" t="str">
        <f>IF(A152="","",IF(ISNUMBER(MATCH(A152,'Ingredients'!$A$5:$A$154,0)),INDEX('Ingredients'!$G$5:$G$154,MATCH(A152,'Ingredients'!$A$5:$A$154,0)),IF(ISNUMBER(MATCH(A152,'Base recipes'!$H$5:$H$19,0)),INDEX('Base recipes'!$J$5:$J$19,MATCH(A152,'Base recipes'!$H$5:$H$19,0)),"")))</f>
        <v/>
      </c>
      <c r="E152" s="15" t="str">
        <f>IF(OR(A152="",NOT(ISNUMBER(B152)),NOT(ISNUMBER(D152))),"",ROUND(B152*D152,2))</f>
        <v/>
      </c>
      <c r="F152" s="10" t="str">
        <f>IF(A152="","",IF(OR(ISNUMBER(MATCH(A152,'Ingredients'!$A$5:$A$154,0)),ISNUMBER(MATCH(A152,'Base recipes'!$H$5:$H$19,0))),IF(NOT(ISNUMBER(D152)),"price missing",IF(NOT(ISNUMBER(B152)),"quantity missing",IF(ISNUMBER(MATCH(A152,'Ingredients'!$A$5:$A$154,0)),"",IF(INDEX('Base recipes'!$K$5:$K$19,MATCH(A152,'Base recipes'!$H$5:$H$19,0))&gt;0,"base recipe incomplete","")))),"not found"))</f>
        <v/>
      </c>
      <c r="K152" t="str">
        <f>IF('Ingredients'!A152="","",'Ingredients'!A152)</f>
        <v/>
      </c>
      <c r="L152">
        <f>IF(F152="",0,1)</f>
        <v>0</v>
      </c>
    </row>
    <row r="153" spans="1:12" x14ac:dyDescent="0.25">
      <c r="A153" s="5"/>
      <c r="B153" s="12"/>
      <c r="C153" t="str">
        <f>IF(A153="","",IF(ISNUMBER(MATCH(A153,'Ingredients'!$A$5:$A$154,0)),INDEX('Ingredients'!$B$5:$B$154,MATCH(A153,'Ingredients'!$A$5:$A$154,0)),IF(ISNUMBER(MATCH(A153,'Base recipes'!$H$5:$H$19,0)),INDEX('Base recipes'!$I$5:$I$19,MATCH(A153,'Base recipes'!$H$5:$H$19,0)),"")))</f>
        <v/>
      </c>
      <c r="D153" s="13" t="str">
        <f>IF(A153="","",IF(ISNUMBER(MATCH(A153,'Ingredients'!$A$5:$A$154,0)),INDEX('Ingredients'!$G$5:$G$154,MATCH(A153,'Ingredients'!$A$5:$A$154,0)),IF(ISNUMBER(MATCH(A153,'Base recipes'!$H$5:$H$19,0)),INDEX('Base recipes'!$J$5:$J$19,MATCH(A153,'Base recipes'!$H$5:$H$19,0)),"")))</f>
        <v/>
      </c>
      <c r="E153" s="15" t="str">
        <f>IF(OR(A153="",NOT(ISNUMBER(B153)),NOT(ISNUMBER(D153))),"",ROUND(B153*D153,2))</f>
        <v/>
      </c>
      <c r="F153" s="10" t="str">
        <f>IF(A153="","",IF(OR(ISNUMBER(MATCH(A153,'Ingredients'!$A$5:$A$154,0)),ISNUMBER(MATCH(A153,'Base recipes'!$H$5:$H$19,0))),IF(NOT(ISNUMBER(D153)),"price missing",IF(NOT(ISNUMBER(B153)),"quantity missing",IF(ISNUMBER(MATCH(A153,'Ingredients'!$A$5:$A$154,0)),"",IF(INDEX('Base recipes'!$K$5:$K$19,MATCH(A153,'Base recipes'!$H$5:$H$19,0))&gt;0,"base recipe incomplete","")))),"not found"))</f>
        <v/>
      </c>
      <c r="K153" t="str">
        <f>IF('Ingredients'!A153="","",'Ingredients'!A153)</f>
        <v/>
      </c>
      <c r="L153">
        <f>IF(F153="",0,1)</f>
        <v>0</v>
      </c>
    </row>
    <row r="154" spans="1:12" x14ac:dyDescent="0.25">
      <c r="A154" s="5"/>
      <c r="B154" s="12"/>
      <c r="C154" t="str">
        <f>IF(A154="","",IF(ISNUMBER(MATCH(A154,'Ingredients'!$A$5:$A$154,0)),INDEX('Ingredients'!$B$5:$B$154,MATCH(A154,'Ingredients'!$A$5:$A$154,0)),IF(ISNUMBER(MATCH(A154,'Base recipes'!$H$5:$H$19,0)),INDEX('Base recipes'!$I$5:$I$19,MATCH(A154,'Base recipes'!$H$5:$H$19,0)),"")))</f>
        <v/>
      </c>
      <c r="D154" s="13" t="str">
        <f>IF(A154="","",IF(ISNUMBER(MATCH(A154,'Ingredients'!$A$5:$A$154,0)),INDEX('Ingredients'!$G$5:$G$154,MATCH(A154,'Ingredients'!$A$5:$A$154,0)),IF(ISNUMBER(MATCH(A154,'Base recipes'!$H$5:$H$19,0)),INDEX('Base recipes'!$J$5:$J$19,MATCH(A154,'Base recipes'!$H$5:$H$19,0)),"")))</f>
        <v/>
      </c>
      <c r="E154" s="15" t="str">
        <f>IF(OR(A154="",NOT(ISNUMBER(B154)),NOT(ISNUMBER(D154))),"",ROUND(B154*D154,2))</f>
        <v/>
      </c>
      <c r="F154" s="10" t="str">
        <f>IF(A154="","",IF(OR(ISNUMBER(MATCH(A154,'Ingredients'!$A$5:$A$154,0)),ISNUMBER(MATCH(A154,'Base recipes'!$H$5:$H$19,0))),IF(NOT(ISNUMBER(D154)),"price missing",IF(NOT(ISNUMBER(B154)),"quantity missing",IF(ISNUMBER(MATCH(A154,'Ingredients'!$A$5:$A$154,0)),"",IF(INDEX('Base recipes'!$K$5:$K$19,MATCH(A154,'Base recipes'!$H$5:$H$19,0))&gt;0,"base recipe incomplete","")))),"not found"))</f>
        <v/>
      </c>
      <c r="K154" t="str">
        <f>IF('Ingredients'!A154="","",'Ingredients'!A154)</f>
        <v/>
      </c>
      <c r="L154">
        <f>IF(F154="",0,1)</f>
        <v>0</v>
      </c>
    </row>
    <row r="155" spans="1:12" x14ac:dyDescent="0.25">
      <c r="A155" s="5"/>
      <c r="B155" s="12"/>
      <c r="C155" t="str">
        <f>IF(A155="","",IF(ISNUMBER(MATCH(A155,'Ingredients'!$A$5:$A$154,0)),INDEX('Ingredients'!$B$5:$B$154,MATCH(A155,'Ingredients'!$A$5:$A$154,0)),IF(ISNUMBER(MATCH(A155,'Base recipes'!$H$5:$H$19,0)),INDEX('Base recipes'!$I$5:$I$19,MATCH(A155,'Base recipes'!$H$5:$H$19,0)),"")))</f>
        <v/>
      </c>
      <c r="D155" s="13" t="str">
        <f>IF(A155="","",IF(ISNUMBER(MATCH(A155,'Ingredients'!$A$5:$A$154,0)),INDEX('Ingredients'!$G$5:$G$154,MATCH(A155,'Ingredients'!$A$5:$A$154,0)),IF(ISNUMBER(MATCH(A155,'Base recipes'!$H$5:$H$19,0)),INDEX('Base recipes'!$J$5:$J$19,MATCH(A155,'Base recipes'!$H$5:$H$19,0)),"")))</f>
        <v/>
      </c>
      <c r="E155" s="15" t="str">
        <f>IF(OR(A155="",NOT(ISNUMBER(B155)),NOT(ISNUMBER(D155))),"",ROUND(B155*D155,2))</f>
        <v/>
      </c>
      <c r="F155" s="10" t="str">
        <f>IF(A155="","",IF(OR(ISNUMBER(MATCH(A155,'Ingredients'!$A$5:$A$154,0)),ISNUMBER(MATCH(A155,'Base recipes'!$H$5:$H$19,0))),IF(NOT(ISNUMBER(D155)),"price missing",IF(NOT(ISNUMBER(B155)),"quantity missing",IF(ISNUMBER(MATCH(A155,'Ingredients'!$A$5:$A$154,0)),"",IF(INDEX('Base recipes'!$K$5:$K$19,MATCH(A155,'Base recipes'!$H$5:$H$19,0))&gt;0,"base recipe incomplete","")))),"not found"))</f>
        <v/>
      </c>
      <c r="K155" t="str">
        <f>'Base recipes'!H5</f>
        <v>Red wine sauce</v>
      </c>
      <c r="L155">
        <f>IF(F155="",0,1)</f>
        <v>0</v>
      </c>
    </row>
    <row r="156" spans="1:12" x14ac:dyDescent="0.25">
      <c r="A156" s="5"/>
      <c r="B156" s="12"/>
      <c r="C156" t="str">
        <f>IF(A156="","",IF(ISNUMBER(MATCH(A156,'Ingredients'!$A$5:$A$154,0)),INDEX('Ingredients'!$B$5:$B$154,MATCH(A156,'Ingredients'!$A$5:$A$154,0)),IF(ISNUMBER(MATCH(A156,'Base recipes'!$H$5:$H$19,0)),INDEX('Base recipes'!$I$5:$I$19,MATCH(A156,'Base recipes'!$H$5:$H$19,0)),"")))</f>
        <v/>
      </c>
      <c r="D156" s="13" t="str">
        <f>IF(A156="","",IF(ISNUMBER(MATCH(A156,'Ingredients'!$A$5:$A$154,0)),INDEX('Ingredients'!$G$5:$G$154,MATCH(A156,'Ingredients'!$A$5:$A$154,0)),IF(ISNUMBER(MATCH(A156,'Base recipes'!$H$5:$H$19,0)),INDEX('Base recipes'!$J$5:$J$19,MATCH(A156,'Base recipes'!$H$5:$H$19,0)),"")))</f>
        <v/>
      </c>
      <c r="E156" s="15" t="str">
        <f>IF(OR(A156="",NOT(ISNUMBER(B156)),NOT(ISNUMBER(D156))),"",ROUND(B156*D156,2))</f>
        <v/>
      </c>
      <c r="F156" s="10" t="str">
        <f>IF(A156="","",IF(OR(ISNUMBER(MATCH(A156,'Ingredients'!$A$5:$A$154,0)),ISNUMBER(MATCH(A156,'Base recipes'!$H$5:$H$19,0))),IF(NOT(ISNUMBER(D156)),"price missing",IF(NOT(ISNUMBER(B156)),"quantity missing",IF(ISNUMBER(MATCH(A156,'Ingredients'!$A$5:$A$154,0)),"",IF(INDEX('Base recipes'!$K$5:$K$19,MATCH(A156,'Base recipes'!$H$5:$H$19,0))&gt;0,"base recipe incomplete","")))),"not found"))</f>
        <v/>
      </c>
      <c r="K156" t="str">
        <f>'Base recipes'!H6</f>
        <v/>
      </c>
      <c r="L156">
        <f>IF(F156="",0,1)</f>
        <v>0</v>
      </c>
    </row>
    <row r="157" spans="1:12" x14ac:dyDescent="0.25">
      <c r="A157" s="5"/>
      <c r="B157" s="12"/>
      <c r="C157" t="str">
        <f>IF(A157="","",IF(ISNUMBER(MATCH(A157,'Ingredients'!$A$5:$A$154,0)),INDEX('Ingredients'!$B$5:$B$154,MATCH(A157,'Ingredients'!$A$5:$A$154,0)),IF(ISNUMBER(MATCH(A157,'Base recipes'!$H$5:$H$19,0)),INDEX('Base recipes'!$I$5:$I$19,MATCH(A157,'Base recipes'!$H$5:$H$19,0)),"")))</f>
        <v/>
      </c>
      <c r="D157" s="13" t="str">
        <f>IF(A157="","",IF(ISNUMBER(MATCH(A157,'Ingredients'!$A$5:$A$154,0)),INDEX('Ingredients'!$G$5:$G$154,MATCH(A157,'Ingredients'!$A$5:$A$154,0)),IF(ISNUMBER(MATCH(A157,'Base recipes'!$H$5:$H$19,0)),INDEX('Base recipes'!$J$5:$J$19,MATCH(A157,'Base recipes'!$H$5:$H$19,0)),"")))</f>
        <v/>
      </c>
      <c r="E157" s="15" t="str">
        <f>IF(OR(A157="",NOT(ISNUMBER(B157)),NOT(ISNUMBER(D157))),"",ROUND(B157*D157,2))</f>
        <v/>
      </c>
      <c r="F157" s="10" t="str">
        <f>IF(A157="","",IF(OR(ISNUMBER(MATCH(A157,'Ingredients'!$A$5:$A$154,0)),ISNUMBER(MATCH(A157,'Base recipes'!$H$5:$H$19,0))),IF(NOT(ISNUMBER(D157)),"price missing",IF(NOT(ISNUMBER(B157)),"quantity missing",IF(ISNUMBER(MATCH(A157,'Ingredients'!$A$5:$A$154,0)),"",IF(INDEX('Base recipes'!$K$5:$K$19,MATCH(A157,'Base recipes'!$H$5:$H$19,0))&gt;0,"base recipe incomplete","")))),"not found"))</f>
        <v/>
      </c>
      <c r="K157" t="str">
        <f>'Base recipes'!H7</f>
        <v/>
      </c>
      <c r="L157">
        <f>IF(F157="",0,1)</f>
        <v>0</v>
      </c>
    </row>
    <row r="158" spans="1:12" x14ac:dyDescent="0.25">
      <c r="A158" s="5"/>
      <c r="B158" s="12"/>
      <c r="C158" t="str">
        <f>IF(A158="","",IF(ISNUMBER(MATCH(A158,'Ingredients'!$A$5:$A$154,0)),INDEX('Ingredients'!$B$5:$B$154,MATCH(A158,'Ingredients'!$A$5:$A$154,0)),IF(ISNUMBER(MATCH(A158,'Base recipes'!$H$5:$H$19,0)),INDEX('Base recipes'!$I$5:$I$19,MATCH(A158,'Base recipes'!$H$5:$H$19,0)),"")))</f>
        <v/>
      </c>
      <c r="D158" s="13" t="str">
        <f>IF(A158="","",IF(ISNUMBER(MATCH(A158,'Ingredients'!$A$5:$A$154,0)),INDEX('Ingredients'!$G$5:$G$154,MATCH(A158,'Ingredients'!$A$5:$A$154,0)),IF(ISNUMBER(MATCH(A158,'Base recipes'!$H$5:$H$19,0)),INDEX('Base recipes'!$J$5:$J$19,MATCH(A158,'Base recipes'!$H$5:$H$19,0)),"")))</f>
        <v/>
      </c>
      <c r="E158" s="15" t="str">
        <f>IF(OR(A158="",NOT(ISNUMBER(B158)),NOT(ISNUMBER(D158))),"",ROUND(B158*D158,2))</f>
        <v/>
      </c>
      <c r="F158" s="10" t="str">
        <f>IF(A158="","",IF(OR(ISNUMBER(MATCH(A158,'Ingredients'!$A$5:$A$154,0)),ISNUMBER(MATCH(A158,'Base recipes'!$H$5:$H$19,0))),IF(NOT(ISNUMBER(D158)),"price missing",IF(NOT(ISNUMBER(B158)),"quantity missing",IF(ISNUMBER(MATCH(A158,'Ingredients'!$A$5:$A$154,0)),"",IF(INDEX('Base recipes'!$K$5:$K$19,MATCH(A158,'Base recipes'!$H$5:$H$19,0))&gt;0,"base recipe incomplete","")))),"not found"))</f>
        <v/>
      </c>
      <c r="K158" t="str">
        <f>'Base recipes'!H8</f>
        <v/>
      </c>
      <c r="L158">
        <f>IF(F158="",0,1)</f>
        <v>0</v>
      </c>
    </row>
    <row r="159" spans="1:12" x14ac:dyDescent="0.25">
      <c r="A159" s="5"/>
      <c r="B159" s="12"/>
      <c r="C159" t="str">
        <f>IF(A159="","",IF(ISNUMBER(MATCH(A159,'Ingredients'!$A$5:$A$154,0)),INDEX('Ingredients'!$B$5:$B$154,MATCH(A159,'Ingredients'!$A$5:$A$154,0)),IF(ISNUMBER(MATCH(A159,'Base recipes'!$H$5:$H$19,0)),INDEX('Base recipes'!$I$5:$I$19,MATCH(A159,'Base recipes'!$H$5:$H$19,0)),"")))</f>
        <v/>
      </c>
      <c r="D159" s="13" t="str">
        <f>IF(A159="","",IF(ISNUMBER(MATCH(A159,'Ingredients'!$A$5:$A$154,0)),INDEX('Ingredients'!$G$5:$G$154,MATCH(A159,'Ingredients'!$A$5:$A$154,0)),IF(ISNUMBER(MATCH(A159,'Base recipes'!$H$5:$H$19,0)),INDEX('Base recipes'!$J$5:$J$19,MATCH(A159,'Base recipes'!$H$5:$H$19,0)),"")))</f>
        <v/>
      </c>
      <c r="E159" s="15" t="str">
        <f>IF(OR(A159="",NOT(ISNUMBER(B159)),NOT(ISNUMBER(D159))),"",ROUND(B159*D159,2))</f>
        <v/>
      </c>
      <c r="F159" s="10" t="str">
        <f>IF(A159="","",IF(OR(ISNUMBER(MATCH(A159,'Ingredients'!$A$5:$A$154,0)),ISNUMBER(MATCH(A159,'Base recipes'!$H$5:$H$19,0))),IF(NOT(ISNUMBER(D159)),"price missing",IF(NOT(ISNUMBER(B159)),"quantity missing",IF(ISNUMBER(MATCH(A159,'Ingredients'!$A$5:$A$154,0)),"",IF(INDEX('Base recipes'!$K$5:$K$19,MATCH(A159,'Base recipes'!$H$5:$H$19,0))&gt;0,"base recipe incomplete","")))),"not found"))</f>
        <v/>
      </c>
      <c r="K159" t="str">
        <f>'Base recipes'!H9</f>
        <v/>
      </c>
      <c r="L159">
        <f>IF(F159="",0,1)</f>
        <v>0</v>
      </c>
    </row>
    <row r="160" spans="1:12" x14ac:dyDescent="0.25">
      <c r="A160" s="5"/>
      <c r="B160" s="12"/>
      <c r="C160" t="str">
        <f>IF(A160="","",IF(ISNUMBER(MATCH(A160,'Ingredients'!$A$5:$A$154,0)),INDEX('Ingredients'!$B$5:$B$154,MATCH(A160,'Ingredients'!$A$5:$A$154,0)),IF(ISNUMBER(MATCH(A160,'Base recipes'!$H$5:$H$19,0)),INDEX('Base recipes'!$I$5:$I$19,MATCH(A160,'Base recipes'!$H$5:$H$19,0)),"")))</f>
        <v/>
      </c>
      <c r="D160" s="13" t="str">
        <f>IF(A160="","",IF(ISNUMBER(MATCH(A160,'Ingredients'!$A$5:$A$154,0)),INDEX('Ingredients'!$G$5:$G$154,MATCH(A160,'Ingredients'!$A$5:$A$154,0)),IF(ISNUMBER(MATCH(A160,'Base recipes'!$H$5:$H$19,0)),INDEX('Base recipes'!$J$5:$J$19,MATCH(A160,'Base recipes'!$H$5:$H$19,0)),"")))</f>
        <v/>
      </c>
      <c r="E160" s="15" t="str">
        <f>IF(OR(A160="",NOT(ISNUMBER(B160)),NOT(ISNUMBER(D160))),"",ROUND(B160*D160,2))</f>
        <v/>
      </c>
      <c r="F160" s="10" t="str">
        <f>IF(A160="","",IF(OR(ISNUMBER(MATCH(A160,'Ingredients'!$A$5:$A$154,0)),ISNUMBER(MATCH(A160,'Base recipes'!$H$5:$H$19,0))),IF(NOT(ISNUMBER(D160)),"price missing",IF(NOT(ISNUMBER(B160)),"quantity missing",IF(ISNUMBER(MATCH(A160,'Ingredients'!$A$5:$A$154,0)),"",IF(INDEX('Base recipes'!$K$5:$K$19,MATCH(A160,'Base recipes'!$H$5:$H$19,0))&gt;0,"base recipe incomplete","")))),"not found"))</f>
        <v/>
      </c>
      <c r="K160" t="str">
        <f>'Base recipes'!H10</f>
        <v/>
      </c>
      <c r="L160">
        <f>IF(F160="",0,1)</f>
        <v>0</v>
      </c>
    </row>
    <row r="161" spans="1:12" x14ac:dyDescent="0.25">
      <c r="A161" s="5"/>
      <c r="B161" s="12"/>
      <c r="C161" t="str">
        <f>IF(A161="","",IF(ISNUMBER(MATCH(A161,'Ingredients'!$A$5:$A$154,0)),INDEX('Ingredients'!$B$5:$B$154,MATCH(A161,'Ingredients'!$A$5:$A$154,0)),IF(ISNUMBER(MATCH(A161,'Base recipes'!$H$5:$H$19,0)),INDEX('Base recipes'!$I$5:$I$19,MATCH(A161,'Base recipes'!$H$5:$H$19,0)),"")))</f>
        <v/>
      </c>
      <c r="D161" s="13" t="str">
        <f>IF(A161="","",IF(ISNUMBER(MATCH(A161,'Ingredients'!$A$5:$A$154,0)),INDEX('Ingredients'!$G$5:$G$154,MATCH(A161,'Ingredients'!$A$5:$A$154,0)),IF(ISNUMBER(MATCH(A161,'Base recipes'!$H$5:$H$19,0)),INDEX('Base recipes'!$J$5:$J$19,MATCH(A161,'Base recipes'!$H$5:$H$19,0)),"")))</f>
        <v/>
      </c>
      <c r="E161" s="15" t="str">
        <f>IF(OR(A161="",NOT(ISNUMBER(B161)),NOT(ISNUMBER(D161))),"",ROUND(B161*D161,2))</f>
        <v/>
      </c>
      <c r="F161" s="10" t="str">
        <f>IF(A161="","",IF(OR(ISNUMBER(MATCH(A161,'Ingredients'!$A$5:$A$154,0)),ISNUMBER(MATCH(A161,'Base recipes'!$H$5:$H$19,0))),IF(NOT(ISNUMBER(D161)),"price missing",IF(NOT(ISNUMBER(B161)),"quantity missing",IF(ISNUMBER(MATCH(A161,'Ingredients'!$A$5:$A$154,0)),"",IF(INDEX('Base recipes'!$K$5:$K$19,MATCH(A161,'Base recipes'!$H$5:$H$19,0))&gt;0,"base recipe incomplete","")))),"not found"))</f>
        <v/>
      </c>
      <c r="K161" t="str">
        <f>'Base recipes'!H11</f>
        <v/>
      </c>
      <c r="L161">
        <f>IF(F161="",0,1)</f>
        <v>0</v>
      </c>
    </row>
    <row r="162" spans="1:11" x14ac:dyDescent="0.25">
      <c r="A162" s="16" t="s">
        <v>47</v>
      </c>
      <c r="E162" s="9" t="str">
        <f>IF(A145="","",ROUND(SUM(E147:E161),2))</f>
        <v/>
      </c>
      <c r="K162" t="str">
        <f>'Base recipes'!H12</f>
        <v/>
      </c>
    </row>
    <row r="163" spans="1:11" x14ac:dyDescent="0.25">
      <c r="A163" s="16" t="s">
        <v>50</v>
      </c>
      <c r="E163" s="9" t="str">
        <f>IF(OR(A145="",NOT(ISNUMBER(C145))),"",IF(C145&lt;=0,"",ROUND(E162/C145,2)))</f>
        <v/>
      </c>
      <c r="K163" t="str">
        <f>'Base recipes'!H13</f>
        <v/>
      </c>
    </row>
    <row r="164" spans="11:11" x14ac:dyDescent="0.25">
      <c r="K164" t="str">
        <f>'Base recipes'!H14</f>
        <v/>
      </c>
    </row>
    <row r="165" spans="1:11" x14ac:dyDescent="0.25">
      <c r="A165" s="11"/>
      <c r="B165" s="2" t="s">
        <v>52</v>
      </c>
      <c r="C165" s="5"/>
      <c r="D165" s="2" t="str">
        <f>IF(C165=1,"portion","portions")</f>
        <v>portions</v>
      </c>
      <c r="E165" s="10" t="str">
        <f>IF(A165="","",IF(COUNTIF($H$5:$H$34,A165)&gt;1,"name used twice, only the first counts",IF(NOT(ISNUMBER(C165)),"number of portions missing",IF(C165&lt;=0,"number of portions missing",IF(SUM(L167:L181)&gt;0,"check the rows with a note","")))))</f>
        <v/>
      </c>
      <c r="K165" t="str">
        <f>'Base recipes'!H15</f>
        <v/>
      </c>
    </row>
    <row r="166" spans="1:11" x14ac:dyDescent="0.25">
      <c r="A166" s="4" t="s">
        <v>43</v>
      </c>
      <c r="B166" s="4" t="s">
        <v>44</v>
      </c>
      <c r="C166" s="4" t="s">
        <v>18</v>
      </c>
      <c r="D166" s="4" t="s">
        <v>45</v>
      </c>
      <c r="E166" s="4" t="s">
        <v>46</v>
      </c>
      <c r="F166" s="4" t="s">
        <v>24</v>
      </c>
      <c r="K166" t="str">
        <f>'Base recipes'!H16</f>
        <v/>
      </c>
    </row>
    <row r="167" spans="1:12" x14ac:dyDescent="0.25">
      <c r="A167" s="5"/>
      <c r="B167" s="12"/>
      <c r="C167" t="str">
        <f>IF(A167="","",IF(ISNUMBER(MATCH(A167,'Ingredients'!$A$5:$A$154,0)),INDEX('Ingredients'!$B$5:$B$154,MATCH(A167,'Ingredients'!$A$5:$A$154,0)),IF(ISNUMBER(MATCH(A167,'Base recipes'!$H$5:$H$19,0)),INDEX('Base recipes'!$I$5:$I$19,MATCH(A167,'Base recipes'!$H$5:$H$19,0)),"")))</f>
        <v/>
      </c>
      <c r="D167" s="13" t="str">
        <f>IF(A167="","",IF(ISNUMBER(MATCH(A167,'Ingredients'!$A$5:$A$154,0)),INDEX('Ingredients'!$G$5:$G$154,MATCH(A167,'Ingredients'!$A$5:$A$154,0)),IF(ISNUMBER(MATCH(A167,'Base recipes'!$H$5:$H$19,0)),INDEX('Base recipes'!$J$5:$J$19,MATCH(A167,'Base recipes'!$H$5:$H$19,0)),"")))</f>
        <v/>
      </c>
      <c r="E167" s="15" t="str">
        <f>IF(OR(A167="",NOT(ISNUMBER(B167)),NOT(ISNUMBER(D167))),"",ROUND(B167*D167,2))</f>
        <v/>
      </c>
      <c r="F167" s="10" t="str">
        <f>IF(A167="","",IF(OR(ISNUMBER(MATCH(A167,'Ingredients'!$A$5:$A$154,0)),ISNUMBER(MATCH(A167,'Base recipes'!$H$5:$H$19,0))),IF(NOT(ISNUMBER(D167)),"price missing",IF(NOT(ISNUMBER(B167)),"quantity missing",IF(ISNUMBER(MATCH(A167,'Ingredients'!$A$5:$A$154,0)),"",IF(INDEX('Base recipes'!$K$5:$K$19,MATCH(A167,'Base recipes'!$H$5:$H$19,0))&gt;0,"base recipe incomplete","")))),"not found"))</f>
        <v/>
      </c>
      <c r="K167" t="str">
        <f>'Base recipes'!H17</f>
        <v/>
      </c>
      <c r="L167">
        <f>IF(F167="",0,1)</f>
        <v>0</v>
      </c>
    </row>
    <row r="168" spans="1:12" x14ac:dyDescent="0.25">
      <c r="A168" s="5"/>
      <c r="B168" s="12"/>
      <c r="C168" t="str">
        <f>IF(A168="","",IF(ISNUMBER(MATCH(A168,'Ingredients'!$A$5:$A$154,0)),INDEX('Ingredients'!$B$5:$B$154,MATCH(A168,'Ingredients'!$A$5:$A$154,0)),IF(ISNUMBER(MATCH(A168,'Base recipes'!$H$5:$H$19,0)),INDEX('Base recipes'!$I$5:$I$19,MATCH(A168,'Base recipes'!$H$5:$H$19,0)),"")))</f>
        <v/>
      </c>
      <c r="D168" s="13" t="str">
        <f>IF(A168="","",IF(ISNUMBER(MATCH(A168,'Ingredients'!$A$5:$A$154,0)),INDEX('Ingredients'!$G$5:$G$154,MATCH(A168,'Ingredients'!$A$5:$A$154,0)),IF(ISNUMBER(MATCH(A168,'Base recipes'!$H$5:$H$19,0)),INDEX('Base recipes'!$J$5:$J$19,MATCH(A168,'Base recipes'!$H$5:$H$19,0)),"")))</f>
        <v/>
      </c>
      <c r="E168" s="15" t="str">
        <f>IF(OR(A168="",NOT(ISNUMBER(B168)),NOT(ISNUMBER(D168))),"",ROUND(B168*D168,2))</f>
        <v/>
      </c>
      <c r="F168" s="10" t="str">
        <f>IF(A168="","",IF(OR(ISNUMBER(MATCH(A168,'Ingredients'!$A$5:$A$154,0)),ISNUMBER(MATCH(A168,'Base recipes'!$H$5:$H$19,0))),IF(NOT(ISNUMBER(D168)),"price missing",IF(NOT(ISNUMBER(B168)),"quantity missing",IF(ISNUMBER(MATCH(A168,'Ingredients'!$A$5:$A$154,0)),"",IF(INDEX('Base recipes'!$K$5:$K$19,MATCH(A168,'Base recipes'!$H$5:$H$19,0))&gt;0,"base recipe incomplete","")))),"not found"))</f>
        <v/>
      </c>
      <c r="K168" t="str">
        <f>'Base recipes'!H18</f>
        <v/>
      </c>
      <c r="L168">
        <f>IF(F168="",0,1)</f>
        <v>0</v>
      </c>
    </row>
    <row r="169" spans="1:12" x14ac:dyDescent="0.25">
      <c r="A169" s="5"/>
      <c r="B169" s="12"/>
      <c r="C169" t="str">
        <f>IF(A169="","",IF(ISNUMBER(MATCH(A169,'Ingredients'!$A$5:$A$154,0)),INDEX('Ingredients'!$B$5:$B$154,MATCH(A169,'Ingredients'!$A$5:$A$154,0)),IF(ISNUMBER(MATCH(A169,'Base recipes'!$H$5:$H$19,0)),INDEX('Base recipes'!$I$5:$I$19,MATCH(A169,'Base recipes'!$H$5:$H$19,0)),"")))</f>
        <v/>
      </c>
      <c r="D169" s="13" t="str">
        <f>IF(A169="","",IF(ISNUMBER(MATCH(A169,'Ingredients'!$A$5:$A$154,0)),INDEX('Ingredients'!$G$5:$G$154,MATCH(A169,'Ingredients'!$A$5:$A$154,0)),IF(ISNUMBER(MATCH(A169,'Base recipes'!$H$5:$H$19,0)),INDEX('Base recipes'!$J$5:$J$19,MATCH(A169,'Base recipes'!$H$5:$H$19,0)),"")))</f>
        <v/>
      </c>
      <c r="E169" s="15" t="str">
        <f>IF(OR(A169="",NOT(ISNUMBER(B169)),NOT(ISNUMBER(D169))),"",ROUND(B169*D169,2))</f>
        <v/>
      </c>
      <c r="F169" s="10" t="str">
        <f>IF(A169="","",IF(OR(ISNUMBER(MATCH(A169,'Ingredients'!$A$5:$A$154,0)),ISNUMBER(MATCH(A169,'Base recipes'!$H$5:$H$19,0))),IF(NOT(ISNUMBER(D169)),"price missing",IF(NOT(ISNUMBER(B169)),"quantity missing",IF(ISNUMBER(MATCH(A169,'Ingredients'!$A$5:$A$154,0)),"",IF(INDEX('Base recipes'!$K$5:$K$19,MATCH(A169,'Base recipes'!$H$5:$H$19,0))&gt;0,"base recipe incomplete","")))),"not found"))</f>
        <v/>
      </c>
      <c r="K169" t="str">
        <f>'Base recipes'!H19</f>
        <v/>
      </c>
      <c r="L169">
        <f>IF(F169="",0,1)</f>
        <v>0</v>
      </c>
    </row>
    <row r="170" spans="1:12" x14ac:dyDescent="0.25">
      <c r="A170" s="5"/>
      <c r="B170" s="12"/>
      <c r="C170" t="str">
        <f>IF(A170="","",IF(ISNUMBER(MATCH(A170,'Ingredients'!$A$5:$A$154,0)),INDEX('Ingredients'!$B$5:$B$154,MATCH(A170,'Ingredients'!$A$5:$A$154,0)),IF(ISNUMBER(MATCH(A170,'Base recipes'!$H$5:$H$19,0)),INDEX('Base recipes'!$I$5:$I$19,MATCH(A170,'Base recipes'!$H$5:$H$19,0)),"")))</f>
        <v/>
      </c>
      <c r="D170" s="13" t="str">
        <f>IF(A170="","",IF(ISNUMBER(MATCH(A170,'Ingredients'!$A$5:$A$154,0)),INDEX('Ingredients'!$G$5:$G$154,MATCH(A170,'Ingredients'!$A$5:$A$154,0)),IF(ISNUMBER(MATCH(A170,'Base recipes'!$H$5:$H$19,0)),INDEX('Base recipes'!$J$5:$J$19,MATCH(A170,'Base recipes'!$H$5:$H$19,0)),"")))</f>
        <v/>
      </c>
      <c r="E170" s="15" t="str">
        <f>IF(OR(A170="",NOT(ISNUMBER(B170)),NOT(ISNUMBER(D170))),"",ROUND(B170*D170,2))</f>
        <v/>
      </c>
      <c r="F170" s="10" t="str">
        <f>IF(A170="","",IF(OR(ISNUMBER(MATCH(A170,'Ingredients'!$A$5:$A$154,0)),ISNUMBER(MATCH(A170,'Base recipes'!$H$5:$H$19,0))),IF(NOT(ISNUMBER(D170)),"price missing",IF(NOT(ISNUMBER(B170)),"quantity missing",IF(ISNUMBER(MATCH(A170,'Ingredients'!$A$5:$A$154,0)),"",IF(INDEX('Base recipes'!$K$5:$K$19,MATCH(A170,'Base recipes'!$H$5:$H$19,0))&gt;0,"base recipe incomplete","")))),"not found"))</f>
        <v/>
      </c>
      <c r="L170">
        <f>IF(F170="",0,1)</f>
        <v>0</v>
      </c>
    </row>
    <row r="171" spans="1:12" x14ac:dyDescent="0.25">
      <c r="A171" s="5"/>
      <c r="B171" s="12"/>
      <c r="C171" t="str">
        <f>IF(A171="","",IF(ISNUMBER(MATCH(A171,'Ingredients'!$A$5:$A$154,0)),INDEX('Ingredients'!$B$5:$B$154,MATCH(A171,'Ingredients'!$A$5:$A$154,0)),IF(ISNUMBER(MATCH(A171,'Base recipes'!$H$5:$H$19,0)),INDEX('Base recipes'!$I$5:$I$19,MATCH(A171,'Base recipes'!$H$5:$H$19,0)),"")))</f>
        <v/>
      </c>
      <c r="D171" s="13" t="str">
        <f>IF(A171="","",IF(ISNUMBER(MATCH(A171,'Ingredients'!$A$5:$A$154,0)),INDEX('Ingredients'!$G$5:$G$154,MATCH(A171,'Ingredients'!$A$5:$A$154,0)),IF(ISNUMBER(MATCH(A171,'Base recipes'!$H$5:$H$19,0)),INDEX('Base recipes'!$J$5:$J$19,MATCH(A171,'Base recipes'!$H$5:$H$19,0)),"")))</f>
        <v/>
      </c>
      <c r="E171" s="15" t="str">
        <f>IF(OR(A171="",NOT(ISNUMBER(B171)),NOT(ISNUMBER(D171))),"",ROUND(B171*D171,2))</f>
        <v/>
      </c>
      <c r="F171" s="10" t="str">
        <f>IF(A171="","",IF(OR(ISNUMBER(MATCH(A171,'Ingredients'!$A$5:$A$154,0)),ISNUMBER(MATCH(A171,'Base recipes'!$H$5:$H$19,0))),IF(NOT(ISNUMBER(D171)),"price missing",IF(NOT(ISNUMBER(B171)),"quantity missing",IF(ISNUMBER(MATCH(A171,'Ingredients'!$A$5:$A$154,0)),"",IF(INDEX('Base recipes'!$K$5:$K$19,MATCH(A171,'Base recipes'!$H$5:$H$19,0))&gt;0,"base recipe incomplete","")))),"not found"))</f>
        <v/>
      </c>
      <c r="L171">
        <f>IF(F171="",0,1)</f>
        <v>0</v>
      </c>
    </row>
    <row r="172" spans="1:12" x14ac:dyDescent="0.25">
      <c r="A172" s="5"/>
      <c r="B172" s="12"/>
      <c r="C172" t="str">
        <f>IF(A172="","",IF(ISNUMBER(MATCH(A172,'Ingredients'!$A$5:$A$154,0)),INDEX('Ingredients'!$B$5:$B$154,MATCH(A172,'Ingredients'!$A$5:$A$154,0)),IF(ISNUMBER(MATCH(A172,'Base recipes'!$H$5:$H$19,0)),INDEX('Base recipes'!$I$5:$I$19,MATCH(A172,'Base recipes'!$H$5:$H$19,0)),"")))</f>
        <v/>
      </c>
      <c r="D172" s="13" t="str">
        <f>IF(A172="","",IF(ISNUMBER(MATCH(A172,'Ingredients'!$A$5:$A$154,0)),INDEX('Ingredients'!$G$5:$G$154,MATCH(A172,'Ingredients'!$A$5:$A$154,0)),IF(ISNUMBER(MATCH(A172,'Base recipes'!$H$5:$H$19,0)),INDEX('Base recipes'!$J$5:$J$19,MATCH(A172,'Base recipes'!$H$5:$H$19,0)),"")))</f>
        <v/>
      </c>
      <c r="E172" s="15" t="str">
        <f>IF(OR(A172="",NOT(ISNUMBER(B172)),NOT(ISNUMBER(D172))),"",ROUND(B172*D172,2))</f>
        <v/>
      </c>
      <c r="F172" s="10" t="str">
        <f>IF(A172="","",IF(OR(ISNUMBER(MATCH(A172,'Ingredients'!$A$5:$A$154,0)),ISNUMBER(MATCH(A172,'Base recipes'!$H$5:$H$19,0))),IF(NOT(ISNUMBER(D172)),"price missing",IF(NOT(ISNUMBER(B172)),"quantity missing",IF(ISNUMBER(MATCH(A172,'Ingredients'!$A$5:$A$154,0)),"",IF(INDEX('Base recipes'!$K$5:$K$19,MATCH(A172,'Base recipes'!$H$5:$H$19,0))&gt;0,"base recipe incomplete","")))),"not found"))</f>
        <v/>
      </c>
      <c r="L172">
        <f>IF(F172="",0,1)</f>
        <v>0</v>
      </c>
    </row>
    <row r="173" spans="1:12" x14ac:dyDescent="0.25">
      <c r="A173" s="5"/>
      <c r="B173" s="12"/>
      <c r="C173" t="str">
        <f>IF(A173="","",IF(ISNUMBER(MATCH(A173,'Ingredients'!$A$5:$A$154,0)),INDEX('Ingredients'!$B$5:$B$154,MATCH(A173,'Ingredients'!$A$5:$A$154,0)),IF(ISNUMBER(MATCH(A173,'Base recipes'!$H$5:$H$19,0)),INDEX('Base recipes'!$I$5:$I$19,MATCH(A173,'Base recipes'!$H$5:$H$19,0)),"")))</f>
        <v/>
      </c>
      <c r="D173" s="13" t="str">
        <f>IF(A173="","",IF(ISNUMBER(MATCH(A173,'Ingredients'!$A$5:$A$154,0)),INDEX('Ingredients'!$G$5:$G$154,MATCH(A173,'Ingredients'!$A$5:$A$154,0)),IF(ISNUMBER(MATCH(A173,'Base recipes'!$H$5:$H$19,0)),INDEX('Base recipes'!$J$5:$J$19,MATCH(A173,'Base recipes'!$H$5:$H$19,0)),"")))</f>
        <v/>
      </c>
      <c r="E173" s="15" t="str">
        <f>IF(OR(A173="",NOT(ISNUMBER(B173)),NOT(ISNUMBER(D173))),"",ROUND(B173*D173,2))</f>
        <v/>
      </c>
      <c r="F173" s="10" t="str">
        <f>IF(A173="","",IF(OR(ISNUMBER(MATCH(A173,'Ingredients'!$A$5:$A$154,0)),ISNUMBER(MATCH(A173,'Base recipes'!$H$5:$H$19,0))),IF(NOT(ISNUMBER(D173)),"price missing",IF(NOT(ISNUMBER(B173)),"quantity missing",IF(ISNUMBER(MATCH(A173,'Ingredients'!$A$5:$A$154,0)),"",IF(INDEX('Base recipes'!$K$5:$K$19,MATCH(A173,'Base recipes'!$H$5:$H$19,0))&gt;0,"base recipe incomplete","")))),"not found"))</f>
        <v/>
      </c>
      <c r="L173">
        <f>IF(F173="",0,1)</f>
        <v>0</v>
      </c>
    </row>
    <row r="174" spans="1:12" x14ac:dyDescent="0.25">
      <c r="A174" s="5"/>
      <c r="B174" s="12"/>
      <c r="C174" t="str">
        <f>IF(A174="","",IF(ISNUMBER(MATCH(A174,'Ingredients'!$A$5:$A$154,0)),INDEX('Ingredients'!$B$5:$B$154,MATCH(A174,'Ingredients'!$A$5:$A$154,0)),IF(ISNUMBER(MATCH(A174,'Base recipes'!$H$5:$H$19,0)),INDEX('Base recipes'!$I$5:$I$19,MATCH(A174,'Base recipes'!$H$5:$H$19,0)),"")))</f>
        <v/>
      </c>
      <c r="D174" s="13" t="str">
        <f>IF(A174="","",IF(ISNUMBER(MATCH(A174,'Ingredients'!$A$5:$A$154,0)),INDEX('Ingredients'!$G$5:$G$154,MATCH(A174,'Ingredients'!$A$5:$A$154,0)),IF(ISNUMBER(MATCH(A174,'Base recipes'!$H$5:$H$19,0)),INDEX('Base recipes'!$J$5:$J$19,MATCH(A174,'Base recipes'!$H$5:$H$19,0)),"")))</f>
        <v/>
      </c>
      <c r="E174" s="15" t="str">
        <f>IF(OR(A174="",NOT(ISNUMBER(B174)),NOT(ISNUMBER(D174))),"",ROUND(B174*D174,2))</f>
        <v/>
      </c>
      <c r="F174" s="10" t="str">
        <f>IF(A174="","",IF(OR(ISNUMBER(MATCH(A174,'Ingredients'!$A$5:$A$154,0)),ISNUMBER(MATCH(A174,'Base recipes'!$H$5:$H$19,0))),IF(NOT(ISNUMBER(D174)),"price missing",IF(NOT(ISNUMBER(B174)),"quantity missing",IF(ISNUMBER(MATCH(A174,'Ingredients'!$A$5:$A$154,0)),"",IF(INDEX('Base recipes'!$K$5:$K$19,MATCH(A174,'Base recipes'!$H$5:$H$19,0))&gt;0,"base recipe incomplete","")))),"not found"))</f>
        <v/>
      </c>
      <c r="L174">
        <f>IF(F174="",0,1)</f>
        <v>0</v>
      </c>
    </row>
    <row r="175" spans="1:12" x14ac:dyDescent="0.25">
      <c r="A175" s="5"/>
      <c r="B175" s="12"/>
      <c r="C175" t="str">
        <f>IF(A175="","",IF(ISNUMBER(MATCH(A175,'Ingredients'!$A$5:$A$154,0)),INDEX('Ingredients'!$B$5:$B$154,MATCH(A175,'Ingredients'!$A$5:$A$154,0)),IF(ISNUMBER(MATCH(A175,'Base recipes'!$H$5:$H$19,0)),INDEX('Base recipes'!$I$5:$I$19,MATCH(A175,'Base recipes'!$H$5:$H$19,0)),"")))</f>
        <v/>
      </c>
      <c r="D175" s="13" t="str">
        <f>IF(A175="","",IF(ISNUMBER(MATCH(A175,'Ingredients'!$A$5:$A$154,0)),INDEX('Ingredients'!$G$5:$G$154,MATCH(A175,'Ingredients'!$A$5:$A$154,0)),IF(ISNUMBER(MATCH(A175,'Base recipes'!$H$5:$H$19,0)),INDEX('Base recipes'!$J$5:$J$19,MATCH(A175,'Base recipes'!$H$5:$H$19,0)),"")))</f>
        <v/>
      </c>
      <c r="E175" s="15" t="str">
        <f>IF(OR(A175="",NOT(ISNUMBER(B175)),NOT(ISNUMBER(D175))),"",ROUND(B175*D175,2))</f>
        <v/>
      </c>
      <c r="F175" s="10" t="str">
        <f>IF(A175="","",IF(OR(ISNUMBER(MATCH(A175,'Ingredients'!$A$5:$A$154,0)),ISNUMBER(MATCH(A175,'Base recipes'!$H$5:$H$19,0))),IF(NOT(ISNUMBER(D175)),"price missing",IF(NOT(ISNUMBER(B175)),"quantity missing",IF(ISNUMBER(MATCH(A175,'Ingredients'!$A$5:$A$154,0)),"",IF(INDEX('Base recipes'!$K$5:$K$19,MATCH(A175,'Base recipes'!$H$5:$H$19,0))&gt;0,"base recipe incomplete","")))),"not found"))</f>
        <v/>
      </c>
      <c r="L175">
        <f>IF(F175="",0,1)</f>
        <v>0</v>
      </c>
    </row>
    <row r="176" spans="1:12" x14ac:dyDescent="0.25">
      <c r="A176" s="5"/>
      <c r="B176" s="12"/>
      <c r="C176" t="str">
        <f>IF(A176="","",IF(ISNUMBER(MATCH(A176,'Ingredients'!$A$5:$A$154,0)),INDEX('Ingredients'!$B$5:$B$154,MATCH(A176,'Ingredients'!$A$5:$A$154,0)),IF(ISNUMBER(MATCH(A176,'Base recipes'!$H$5:$H$19,0)),INDEX('Base recipes'!$I$5:$I$19,MATCH(A176,'Base recipes'!$H$5:$H$19,0)),"")))</f>
        <v/>
      </c>
      <c r="D176" s="13" t="str">
        <f>IF(A176="","",IF(ISNUMBER(MATCH(A176,'Ingredients'!$A$5:$A$154,0)),INDEX('Ingredients'!$G$5:$G$154,MATCH(A176,'Ingredients'!$A$5:$A$154,0)),IF(ISNUMBER(MATCH(A176,'Base recipes'!$H$5:$H$19,0)),INDEX('Base recipes'!$J$5:$J$19,MATCH(A176,'Base recipes'!$H$5:$H$19,0)),"")))</f>
        <v/>
      </c>
      <c r="E176" s="15" t="str">
        <f>IF(OR(A176="",NOT(ISNUMBER(B176)),NOT(ISNUMBER(D176))),"",ROUND(B176*D176,2))</f>
        <v/>
      </c>
      <c r="F176" s="10" t="str">
        <f>IF(A176="","",IF(OR(ISNUMBER(MATCH(A176,'Ingredients'!$A$5:$A$154,0)),ISNUMBER(MATCH(A176,'Base recipes'!$H$5:$H$19,0))),IF(NOT(ISNUMBER(D176)),"price missing",IF(NOT(ISNUMBER(B176)),"quantity missing",IF(ISNUMBER(MATCH(A176,'Ingredients'!$A$5:$A$154,0)),"",IF(INDEX('Base recipes'!$K$5:$K$19,MATCH(A176,'Base recipes'!$H$5:$H$19,0))&gt;0,"base recipe incomplete","")))),"not found"))</f>
        <v/>
      </c>
      <c r="L176">
        <f>IF(F176="",0,1)</f>
        <v>0</v>
      </c>
    </row>
    <row r="177" spans="1:12" x14ac:dyDescent="0.25">
      <c r="A177" s="5"/>
      <c r="B177" s="12"/>
      <c r="C177" t="str">
        <f>IF(A177="","",IF(ISNUMBER(MATCH(A177,'Ingredients'!$A$5:$A$154,0)),INDEX('Ingredients'!$B$5:$B$154,MATCH(A177,'Ingredients'!$A$5:$A$154,0)),IF(ISNUMBER(MATCH(A177,'Base recipes'!$H$5:$H$19,0)),INDEX('Base recipes'!$I$5:$I$19,MATCH(A177,'Base recipes'!$H$5:$H$19,0)),"")))</f>
        <v/>
      </c>
      <c r="D177" s="13" t="str">
        <f>IF(A177="","",IF(ISNUMBER(MATCH(A177,'Ingredients'!$A$5:$A$154,0)),INDEX('Ingredients'!$G$5:$G$154,MATCH(A177,'Ingredients'!$A$5:$A$154,0)),IF(ISNUMBER(MATCH(A177,'Base recipes'!$H$5:$H$19,0)),INDEX('Base recipes'!$J$5:$J$19,MATCH(A177,'Base recipes'!$H$5:$H$19,0)),"")))</f>
        <v/>
      </c>
      <c r="E177" s="15" t="str">
        <f>IF(OR(A177="",NOT(ISNUMBER(B177)),NOT(ISNUMBER(D177))),"",ROUND(B177*D177,2))</f>
        <v/>
      </c>
      <c r="F177" s="10" t="str">
        <f>IF(A177="","",IF(OR(ISNUMBER(MATCH(A177,'Ingredients'!$A$5:$A$154,0)),ISNUMBER(MATCH(A177,'Base recipes'!$H$5:$H$19,0))),IF(NOT(ISNUMBER(D177)),"price missing",IF(NOT(ISNUMBER(B177)),"quantity missing",IF(ISNUMBER(MATCH(A177,'Ingredients'!$A$5:$A$154,0)),"",IF(INDEX('Base recipes'!$K$5:$K$19,MATCH(A177,'Base recipes'!$H$5:$H$19,0))&gt;0,"base recipe incomplete","")))),"not found"))</f>
        <v/>
      </c>
      <c r="L177">
        <f>IF(F177="",0,1)</f>
        <v>0</v>
      </c>
    </row>
    <row r="178" spans="1:12" x14ac:dyDescent="0.25">
      <c r="A178" s="5"/>
      <c r="B178" s="12"/>
      <c r="C178" t="str">
        <f>IF(A178="","",IF(ISNUMBER(MATCH(A178,'Ingredients'!$A$5:$A$154,0)),INDEX('Ingredients'!$B$5:$B$154,MATCH(A178,'Ingredients'!$A$5:$A$154,0)),IF(ISNUMBER(MATCH(A178,'Base recipes'!$H$5:$H$19,0)),INDEX('Base recipes'!$I$5:$I$19,MATCH(A178,'Base recipes'!$H$5:$H$19,0)),"")))</f>
        <v/>
      </c>
      <c r="D178" s="13" t="str">
        <f>IF(A178="","",IF(ISNUMBER(MATCH(A178,'Ingredients'!$A$5:$A$154,0)),INDEX('Ingredients'!$G$5:$G$154,MATCH(A178,'Ingredients'!$A$5:$A$154,0)),IF(ISNUMBER(MATCH(A178,'Base recipes'!$H$5:$H$19,0)),INDEX('Base recipes'!$J$5:$J$19,MATCH(A178,'Base recipes'!$H$5:$H$19,0)),"")))</f>
        <v/>
      </c>
      <c r="E178" s="15" t="str">
        <f>IF(OR(A178="",NOT(ISNUMBER(B178)),NOT(ISNUMBER(D178))),"",ROUND(B178*D178,2))</f>
        <v/>
      </c>
      <c r="F178" s="10" t="str">
        <f>IF(A178="","",IF(OR(ISNUMBER(MATCH(A178,'Ingredients'!$A$5:$A$154,0)),ISNUMBER(MATCH(A178,'Base recipes'!$H$5:$H$19,0))),IF(NOT(ISNUMBER(D178)),"price missing",IF(NOT(ISNUMBER(B178)),"quantity missing",IF(ISNUMBER(MATCH(A178,'Ingredients'!$A$5:$A$154,0)),"",IF(INDEX('Base recipes'!$K$5:$K$19,MATCH(A178,'Base recipes'!$H$5:$H$19,0))&gt;0,"base recipe incomplete","")))),"not found"))</f>
        <v/>
      </c>
      <c r="L178">
        <f>IF(F178="",0,1)</f>
        <v>0</v>
      </c>
    </row>
    <row r="179" spans="1:12" x14ac:dyDescent="0.25">
      <c r="A179" s="5"/>
      <c r="B179" s="12"/>
      <c r="C179" t="str">
        <f>IF(A179="","",IF(ISNUMBER(MATCH(A179,'Ingredients'!$A$5:$A$154,0)),INDEX('Ingredients'!$B$5:$B$154,MATCH(A179,'Ingredients'!$A$5:$A$154,0)),IF(ISNUMBER(MATCH(A179,'Base recipes'!$H$5:$H$19,0)),INDEX('Base recipes'!$I$5:$I$19,MATCH(A179,'Base recipes'!$H$5:$H$19,0)),"")))</f>
        <v/>
      </c>
      <c r="D179" s="13" t="str">
        <f>IF(A179="","",IF(ISNUMBER(MATCH(A179,'Ingredients'!$A$5:$A$154,0)),INDEX('Ingredients'!$G$5:$G$154,MATCH(A179,'Ingredients'!$A$5:$A$154,0)),IF(ISNUMBER(MATCH(A179,'Base recipes'!$H$5:$H$19,0)),INDEX('Base recipes'!$J$5:$J$19,MATCH(A179,'Base recipes'!$H$5:$H$19,0)),"")))</f>
        <v/>
      </c>
      <c r="E179" s="15" t="str">
        <f>IF(OR(A179="",NOT(ISNUMBER(B179)),NOT(ISNUMBER(D179))),"",ROUND(B179*D179,2))</f>
        <v/>
      </c>
      <c r="F179" s="10" t="str">
        <f>IF(A179="","",IF(OR(ISNUMBER(MATCH(A179,'Ingredients'!$A$5:$A$154,0)),ISNUMBER(MATCH(A179,'Base recipes'!$H$5:$H$19,0))),IF(NOT(ISNUMBER(D179)),"price missing",IF(NOT(ISNUMBER(B179)),"quantity missing",IF(ISNUMBER(MATCH(A179,'Ingredients'!$A$5:$A$154,0)),"",IF(INDEX('Base recipes'!$K$5:$K$19,MATCH(A179,'Base recipes'!$H$5:$H$19,0))&gt;0,"base recipe incomplete","")))),"not found"))</f>
        <v/>
      </c>
      <c r="L179">
        <f>IF(F179="",0,1)</f>
        <v>0</v>
      </c>
    </row>
    <row r="180" spans="1:12" x14ac:dyDescent="0.25">
      <c r="A180" s="5"/>
      <c r="B180" s="12"/>
      <c r="C180" t="str">
        <f>IF(A180="","",IF(ISNUMBER(MATCH(A180,'Ingredients'!$A$5:$A$154,0)),INDEX('Ingredients'!$B$5:$B$154,MATCH(A180,'Ingredients'!$A$5:$A$154,0)),IF(ISNUMBER(MATCH(A180,'Base recipes'!$H$5:$H$19,0)),INDEX('Base recipes'!$I$5:$I$19,MATCH(A180,'Base recipes'!$H$5:$H$19,0)),"")))</f>
        <v/>
      </c>
      <c r="D180" s="13" t="str">
        <f>IF(A180="","",IF(ISNUMBER(MATCH(A180,'Ingredients'!$A$5:$A$154,0)),INDEX('Ingredients'!$G$5:$G$154,MATCH(A180,'Ingredients'!$A$5:$A$154,0)),IF(ISNUMBER(MATCH(A180,'Base recipes'!$H$5:$H$19,0)),INDEX('Base recipes'!$J$5:$J$19,MATCH(A180,'Base recipes'!$H$5:$H$19,0)),"")))</f>
        <v/>
      </c>
      <c r="E180" s="15" t="str">
        <f>IF(OR(A180="",NOT(ISNUMBER(B180)),NOT(ISNUMBER(D180))),"",ROUND(B180*D180,2))</f>
        <v/>
      </c>
      <c r="F180" s="10" t="str">
        <f>IF(A180="","",IF(OR(ISNUMBER(MATCH(A180,'Ingredients'!$A$5:$A$154,0)),ISNUMBER(MATCH(A180,'Base recipes'!$H$5:$H$19,0))),IF(NOT(ISNUMBER(D180)),"price missing",IF(NOT(ISNUMBER(B180)),"quantity missing",IF(ISNUMBER(MATCH(A180,'Ingredients'!$A$5:$A$154,0)),"",IF(INDEX('Base recipes'!$K$5:$K$19,MATCH(A180,'Base recipes'!$H$5:$H$19,0))&gt;0,"base recipe incomplete","")))),"not found"))</f>
        <v/>
      </c>
      <c r="L180">
        <f>IF(F180="",0,1)</f>
        <v>0</v>
      </c>
    </row>
    <row r="181" spans="1:12" x14ac:dyDescent="0.25">
      <c r="A181" s="5"/>
      <c r="B181" s="12"/>
      <c r="C181" t="str">
        <f>IF(A181="","",IF(ISNUMBER(MATCH(A181,'Ingredients'!$A$5:$A$154,0)),INDEX('Ingredients'!$B$5:$B$154,MATCH(A181,'Ingredients'!$A$5:$A$154,0)),IF(ISNUMBER(MATCH(A181,'Base recipes'!$H$5:$H$19,0)),INDEX('Base recipes'!$I$5:$I$19,MATCH(A181,'Base recipes'!$H$5:$H$19,0)),"")))</f>
        <v/>
      </c>
      <c r="D181" s="13" t="str">
        <f>IF(A181="","",IF(ISNUMBER(MATCH(A181,'Ingredients'!$A$5:$A$154,0)),INDEX('Ingredients'!$G$5:$G$154,MATCH(A181,'Ingredients'!$A$5:$A$154,0)),IF(ISNUMBER(MATCH(A181,'Base recipes'!$H$5:$H$19,0)),INDEX('Base recipes'!$J$5:$J$19,MATCH(A181,'Base recipes'!$H$5:$H$19,0)),"")))</f>
        <v/>
      </c>
      <c r="E181" s="15" t="str">
        <f>IF(OR(A181="",NOT(ISNUMBER(B181)),NOT(ISNUMBER(D181))),"",ROUND(B181*D181,2))</f>
        <v/>
      </c>
      <c r="F181" s="10" t="str">
        <f>IF(A181="","",IF(OR(ISNUMBER(MATCH(A181,'Ingredients'!$A$5:$A$154,0)),ISNUMBER(MATCH(A181,'Base recipes'!$H$5:$H$19,0))),IF(NOT(ISNUMBER(D181)),"price missing",IF(NOT(ISNUMBER(B181)),"quantity missing",IF(ISNUMBER(MATCH(A181,'Ingredients'!$A$5:$A$154,0)),"",IF(INDEX('Base recipes'!$K$5:$K$19,MATCH(A181,'Base recipes'!$H$5:$H$19,0))&gt;0,"base recipe incomplete","")))),"not found"))</f>
        <v/>
      </c>
      <c r="L181">
        <f>IF(F181="",0,1)</f>
        <v>0</v>
      </c>
    </row>
    <row r="182" spans="1:5" x14ac:dyDescent="0.25">
      <c r="A182" s="16" t="s">
        <v>47</v>
      </c>
      <c r="E182" s="9" t="str">
        <f>IF(A165="","",ROUND(SUM(E167:E181),2))</f>
        <v/>
      </c>
    </row>
    <row r="183" spans="1:5" x14ac:dyDescent="0.25">
      <c r="A183" s="16" t="s">
        <v>50</v>
      </c>
      <c r="E183" s="9" t="str">
        <f>IF(OR(A165="",NOT(ISNUMBER(C165))),"",IF(C165&lt;=0,"",ROUND(E182/C165,2)))</f>
        <v/>
      </c>
    </row>
    <row r="185" spans="1:5" x14ac:dyDescent="0.25">
      <c r="A185" s="11"/>
      <c r="B185" s="2" t="s">
        <v>52</v>
      </c>
      <c r="C185" s="5"/>
      <c r="D185" s="2" t="str">
        <f>IF(C185=1,"portion","portions")</f>
        <v>portions</v>
      </c>
      <c r="E185" s="10" t="str">
        <f>IF(A185="","",IF(COUNTIF($H$5:$H$34,A185)&gt;1,"name used twice, only the first counts",IF(NOT(ISNUMBER(C185)),"number of portions missing",IF(C185&lt;=0,"number of portions missing",IF(SUM(L187:L201)&gt;0,"check the rows with a note","")))))</f>
        <v/>
      </c>
    </row>
    <row r="186" spans="1:6" x14ac:dyDescent="0.25">
      <c r="A186" s="4" t="s">
        <v>43</v>
      </c>
      <c r="B186" s="4" t="s">
        <v>44</v>
      </c>
      <c r="C186" s="4" t="s">
        <v>18</v>
      </c>
      <c r="D186" s="4" t="s">
        <v>45</v>
      </c>
      <c r="E186" s="4" t="s">
        <v>46</v>
      </c>
      <c r="F186" s="4" t="s">
        <v>24</v>
      </c>
    </row>
    <row r="187" spans="1:12" x14ac:dyDescent="0.25">
      <c r="A187" s="5"/>
      <c r="B187" s="12"/>
      <c r="C187" t="str">
        <f>IF(A187="","",IF(ISNUMBER(MATCH(A187,'Ingredients'!$A$5:$A$154,0)),INDEX('Ingredients'!$B$5:$B$154,MATCH(A187,'Ingredients'!$A$5:$A$154,0)),IF(ISNUMBER(MATCH(A187,'Base recipes'!$H$5:$H$19,0)),INDEX('Base recipes'!$I$5:$I$19,MATCH(A187,'Base recipes'!$H$5:$H$19,0)),"")))</f>
        <v/>
      </c>
      <c r="D187" s="13" t="str">
        <f>IF(A187="","",IF(ISNUMBER(MATCH(A187,'Ingredients'!$A$5:$A$154,0)),INDEX('Ingredients'!$G$5:$G$154,MATCH(A187,'Ingredients'!$A$5:$A$154,0)),IF(ISNUMBER(MATCH(A187,'Base recipes'!$H$5:$H$19,0)),INDEX('Base recipes'!$J$5:$J$19,MATCH(A187,'Base recipes'!$H$5:$H$19,0)),"")))</f>
        <v/>
      </c>
      <c r="E187" s="15" t="str">
        <f>IF(OR(A187="",NOT(ISNUMBER(B187)),NOT(ISNUMBER(D187))),"",ROUND(B187*D187,2))</f>
        <v/>
      </c>
      <c r="F187" s="10" t="str">
        <f>IF(A187="","",IF(OR(ISNUMBER(MATCH(A187,'Ingredients'!$A$5:$A$154,0)),ISNUMBER(MATCH(A187,'Base recipes'!$H$5:$H$19,0))),IF(NOT(ISNUMBER(D187)),"price missing",IF(NOT(ISNUMBER(B187)),"quantity missing",IF(ISNUMBER(MATCH(A187,'Ingredients'!$A$5:$A$154,0)),"",IF(INDEX('Base recipes'!$K$5:$K$19,MATCH(A187,'Base recipes'!$H$5:$H$19,0))&gt;0,"base recipe incomplete","")))),"not found"))</f>
        <v/>
      </c>
      <c r="L187">
        <f>IF(F187="",0,1)</f>
        <v>0</v>
      </c>
    </row>
    <row r="188" spans="1:12" x14ac:dyDescent="0.25">
      <c r="A188" s="5"/>
      <c r="B188" s="12"/>
      <c r="C188" t="str">
        <f>IF(A188="","",IF(ISNUMBER(MATCH(A188,'Ingredients'!$A$5:$A$154,0)),INDEX('Ingredients'!$B$5:$B$154,MATCH(A188,'Ingredients'!$A$5:$A$154,0)),IF(ISNUMBER(MATCH(A188,'Base recipes'!$H$5:$H$19,0)),INDEX('Base recipes'!$I$5:$I$19,MATCH(A188,'Base recipes'!$H$5:$H$19,0)),"")))</f>
        <v/>
      </c>
      <c r="D188" s="13" t="str">
        <f>IF(A188="","",IF(ISNUMBER(MATCH(A188,'Ingredients'!$A$5:$A$154,0)),INDEX('Ingredients'!$G$5:$G$154,MATCH(A188,'Ingredients'!$A$5:$A$154,0)),IF(ISNUMBER(MATCH(A188,'Base recipes'!$H$5:$H$19,0)),INDEX('Base recipes'!$J$5:$J$19,MATCH(A188,'Base recipes'!$H$5:$H$19,0)),"")))</f>
        <v/>
      </c>
      <c r="E188" s="15" t="str">
        <f>IF(OR(A188="",NOT(ISNUMBER(B188)),NOT(ISNUMBER(D188))),"",ROUND(B188*D188,2))</f>
        <v/>
      </c>
      <c r="F188" s="10" t="str">
        <f>IF(A188="","",IF(OR(ISNUMBER(MATCH(A188,'Ingredients'!$A$5:$A$154,0)),ISNUMBER(MATCH(A188,'Base recipes'!$H$5:$H$19,0))),IF(NOT(ISNUMBER(D188)),"price missing",IF(NOT(ISNUMBER(B188)),"quantity missing",IF(ISNUMBER(MATCH(A188,'Ingredients'!$A$5:$A$154,0)),"",IF(INDEX('Base recipes'!$K$5:$K$19,MATCH(A188,'Base recipes'!$H$5:$H$19,0))&gt;0,"base recipe incomplete","")))),"not found"))</f>
        <v/>
      </c>
      <c r="L188">
        <f>IF(F188="",0,1)</f>
        <v>0</v>
      </c>
    </row>
    <row r="189" spans="1:12" x14ac:dyDescent="0.25">
      <c r="A189" s="5"/>
      <c r="B189" s="12"/>
      <c r="C189" t="str">
        <f>IF(A189="","",IF(ISNUMBER(MATCH(A189,'Ingredients'!$A$5:$A$154,0)),INDEX('Ingredients'!$B$5:$B$154,MATCH(A189,'Ingredients'!$A$5:$A$154,0)),IF(ISNUMBER(MATCH(A189,'Base recipes'!$H$5:$H$19,0)),INDEX('Base recipes'!$I$5:$I$19,MATCH(A189,'Base recipes'!$H$5:$H$19,0)),"")))</f>
        <v/>
      </c>
      <c r="D189" s="13" t="str">
        <f>IF(A189="","",IF(ISNUMBER(MATCH(A189,'Ingredients'!$A$5:$A$154,0)),INDEX('Ingredients'!$G$5:$G$154,MATCH(A189,'Ingredients'!$A$5:$A$154,0)),IF(ISNUMBER(MATCH(A189,'Base recipes'!$H$5:$H$19,0)),INDEX('Base recipes'!$J$5:$J$19,MATCH(A189,'Base recipes'!$H$5:$H$19,0)),"")))</f>
        <v/>
      </c>
      <c r="E189" s="15" t="str">
        <f>IF(OR(A189="",NOT(ISNUMBER(B189)),NOT(ISNUMBER(D189))),"",ROUND(B189*D189,2))</f>
        <v/>
      </c>
      <c r="F189" s="10" t="str">
        <f>IF(A189="","",IF(OR(ISNUMBER(MATCH(A189,'Ingredients'!$A$5:$A$154,0)),ISNUMBER(MATCH(A189,'Base recipes'!$H$5:$H$19,0))),IF(NOT(ISNUMBER(D189)),"price missing",IF(NOT(ISNUMBER(B189)),"quantity missing",IF(ISNUMBER(MATCH(A189,'Ingredients'!$A$5:$A$154,0)),"",IF(INDEX('Base recipes'!$K$5:$K$19,MATCH(A189,'Base recipes'!$H$5:$H$19,0))&gt;0,"base recipe incomplete","")))),"not found"))</f>
        <v/>
      </c>
      <c r="L189">
        <f>IF(F189="",0,1)</f>
        <v>0</v>
      </c>
    </row>
    <row r="190" spans="1:12" x14ac:dyDescent="0.25">
      <c r="A190" s="5"/>
      <c r="B190" s="12"/>
      <c r="C190" t="str">
        <f>IF(A190="","",IF(ISNUMBER(MATCH(A190,'Ingredients'!$A$5:$A$154,0)),INDEX('Ingredients'!$B$5:$B$154,MATCH(A190,'Ingredients'!$A$5:$A$154,0)),IF(ISNUMBER(MATCH(A190,'Base recipes'!$H$5:$H$19,0)),INDEX('Base recipes'!$I$5:$I$19,MATCH(A190,'Base recipes'!$H$5:$H$19,0)),"")))</f>
        <v/>
      </c>
      <c r="D190" s="13" t="str">
        <f>IF(A190="","",IF(ISNUMBER(MATCH(A190,'Ingredients'!$A$5:$A$154,0)),INDEX('Ingredients'!$G$5:$G$154,MATCH(A190,'Ingredients'!$A$5:$A$154,0)),IF(ISNUMBER(MATCH(A190,'Base recipes'!$H$5:$H$19,0)),INDEX('Base recipes'!$J$5:$J$19,MATCH(A190,'Base recipes'!$H$5:$H$19,0)),"")))</f>
        <v/>
      </c>
      <c r="E190" s="15" t="str">
        <f>IF(OR(A190="",NOT(ISNUMBER(B190)),NOT(ISNUMBER(D190))),"",ROUND(B190*D190,2))</f>
        <v/>
      </c>
      <c r="F190" s="10" t="str">
        <f>IF(A190="","",IF(OR(ISNUMBER(MATCH(A190,'Ingredients'!$A$5:$A$154,0)),ISNUMBER(MATCH(A190,'Base recipes'!$H$5:$H$19,0))),IF(NOT(ISNUMBER(D190)),"price missing",IF(NOT(ISNUMBER(B190)),"quantity missing",IF(ISNUMBER(MATCH(A190,'Ingredients'!$A$5:$A$154,0)),"",IF(INDEX('Base recipes'!$K$5:$K$19,MATCH(A190,'Base recipes'!$H$5:$H$19,0))&gt;0,"base recipe incomplete","")))),"not found"))</f>
        <v/>
      </c>
      <c r="L190">
        <f>IF(F190="",0,1)</f>
        <v>0</v>
      </c>
    </row>
    <row r="191" spans="1:12" x14ac:dyDescent="0.25">
      <c r="A191" s="5"/>
      <c r="B191" s="12"/>
      <c r="C191" t="str">
        <f>IF(A191="","",IF(ISNUMBER(MATCH(A191,'Ingredients'!$A$5:$A$154,0)),INDEX('Ingredients'!$B$5:$B$154,MATCH(A191,'Ingredients'!$A$5:$A$154,0)),IF(ISNUMBER(MATCH(A191,'Base recipes'!$H$5:$H$19,0)),INDEX('Base recipes'!$I$5:$I$19,MATCH(A191,'Base recipes'!$H$5:$H$19,0)),"")))</f>
        <v/>
      </c>
      <c r="D191" s="13" t="str">
        <f>IF(A191="","",IF(ISNUMBER(MATCH(A191,'Ingredients'!$A$5:$A$154,0)),INDEX('Ingredients'!$G$5:$G$154,MATCH(A191,'Ingredients'!$A$5:$A$154,0)),IF(ISNUMBER(MATCH(A191,'Base recipes'!$H$5:$H$19,0)),INDEX('Base recipes'!$J$5:$J$19,MATCH(A191,'Base recipes'!$H$5:$H$19,0)),"")))</f>
        <v/>
      </c>
      <c r="E191" s="15" t="str">
        <f>IF(OR(A191="",NOT(ISNUMBER(B191)),NOT(ISNUMBER(D191))),"",ROUND(B191*D191,2))</f>
        <v/>
      </c>
      <c r="F191" s="10" t="str">
        <f>IF(A191="","",IF(OR(ISNUMBER(MATCH(A191,'Ingredients'!$A$5:$A$154,0)),ISNUMBER(MATCH(A191,'Base recipes'!$H$5:$H$19,0))),IF(NOT(ISNUMBER(D191)),"price missing",IF(NOT(ISNUMBER(B191)),"quantity missing",IF(ISNUMBER(MATCH(A191,'Ingredients'!$A$5:$A$154,0)),"",IF(INDEX('Base recipes'!$K$5:$K$19,MATCH(A191,'Base recipes'!$H$5:$H$19,0))&gt;0,"base recipe incomplete","")))),"not found"))</f>
        <v/>
      </c>
      <c r="L191">
        <f>IF(F191="",0,1)</f>
        <v>0</v>
      </c>
    </row>
    <row r="192" spans="1:12" x14ac:dyDescent="0.25">
      <c r="A192" s="5"/>
      <c r="B192" s="12"/>
      <c r="C192" t="str">
        <f>IF(A192="","",IF(ISNUMBER(MATCH(A192,'Ingredients'!$A$5:$A$154,0)),INDEX('Ingredients'!$B$5:$B$154,MATCH(A192,'Ingredients'!$A$5:$A$154,0)),IF(ISNUMBER(MATCH(A192,'Base recipes'!$H$5:$H$19,0)),INDEX('Base recipes'!$I$5:$I$19,MATCH(A192,'Base recipes'!$H$5:$H$19,0)),"")))</f>
        <v/>
      </c>
      <c r="D192" s="13" t="str">
        <f>IF(A192="","",IF(ISNUMBER(MATCH(A192,'Ingredients'!$A$5:$A$154,0)),INDEX('Ingredients'!$G$5:$G$154,MATCH(A192,'Ingredients'!$A$5:$A$154,0)),IF(ISNUMBER(MATCH(A192,'Base recipes'!$H$5:$H$19,0)),INDEX('Base recipes'!$J$5:$J$19,MATCH(A192,'Base recipes'!$H$5:$H$19,0)),"")))</f>
        <v/>
      </c>
      <c r="E192" s="15" t="str">
        <f>IF(OR(A192="",NOT(ISNUMBER(B192)),NOT(ISNUMBER(D192))),"",ROUND(B192*D192,2))</f>
        <v/>
      </c>
      <c r="F192" s="10" t="str">
        <f>IF(A192="","",IF(OR(ISNUMBER(MATCH(A192,'Ingredients'!$A$5:$A$154,0)),ISNUMBER(MATCH(A192,'Base recipes'!$H$5:$H$19,0))),IF(NOT(ISNUMBER(D192)),"price missing",IF(NOT(ISNUMBER(B192)),"quantity missing",IF(ISNUMBER(MATCH(A192,'Ingredients'!$A$5:$A$154,0)),"",IF(INDEX('Base recipes'!$K$5:$K$19,MATCH(A192,'Base recipes'!$H$5:$H$19,0))&gt;0,"base recipe incomplete","")))),"not found"))</f>
        <v/>
      </c>
      <c r="L192">
        <f>IF(F192="",0,1)</f>
        <v>0</v>
      </c>
    </row>
    <row r="193" spans="1:12" x14ac:dyDescent="0.25">
      <c r="A193" s="5"/>
      <c r="B193" s="12"/>
      <c r="C193" t="str">
        <f>IF(A193="","",IF(ISNUMBER(MATCH(A193,'Ingredients'!$A$5:$A$154,0)),INDEX('Ingredients'!$B$5:$B$154,MATCH(A193,'Ingredients'!$A$5:$A$154,0)),IF(ISNUMBER(MATCH(A193,'Base recipes'!$H$5:$H$19,0)),INDEX('Base recipes'!$I$5:$I$19,MATCH(A193,'Base recipes'!$H$5:$H$19,0)),"")))</f>
        <v/>
      </c>
      <c r="D193" s="13" t="str">
        <f>IF(A193="","",IF(ISNUMBER(MATCH(A193,'Ingredients'!$A$5:$A$154,0)),INDEX('Ingredients'!$G$5:$G$154,MATCH(A193,'Ingredients'!$A$5:$A$154,0)),IF(ISNUMBER(MATCH(A193,'Base recipes'!$H$5:$H$19,0)),INDEX('Base recipes'!$J$5:$J$19,MATCH(A193,'Base recipes'!$H$5:$H$19,0)),"")))</f>
        <v/>
      </c>
      <c r="E193" s="15" t="str">
        <f>IF(OR(A193="",NOT(ISNUMBER(B193)),NOT(ISNUMBER(D193))),"",ROUND(B193*D193,2))</f>
        <v/>
      </c>
      <c r="F193" s="10" t="str">
        <f>IF(A193="","",IF(OR(ISNUMBER(MATCH(A193,'Ingredients'!$A$5:$A$154,0)),ISNUMBER(MATCH(A193,'Base recipes'!$H$5:$H$19,0))),IF(NOT(ISNUMBER(D193)),"price missing",IF(NOT(ISNUMBER(B193)),"quantity missing",IF(ISNUMBER(MATCH(A193,'Ingredients'!$A$5:$A$154,0)),"",IF(INDEX('Base recipes'!$K$5:$K$19,MATCH(A193,'Base recipes'!$H$5:$H$19,0))&gt;0,"base recipe incomplete","")))),"not found"))</f>
        <v/>
      </c>
      <c r="L193">
        <f>IF(F193="",0,1)</f>
        <v>0</v>
      </c>
    </row>
    <row r="194" spans="1:12" x14ac:dyDescent="0.25">
      <c r="A194" s="5"/>
      <c r="B194" s="12"/>
      <c r="C194" t="str">
        <f>IF(A194="","",IF(ISNUMBER(MATCH(A194,'Ingredients'!$A$5:$A$154,0)),INDEX('Ingredients'!$B$5:$B$154,MATCH(A194,'Ingredients'!$A$5:$A$154,0)),IF(ISNUMBER(MATCH(A194,'Base recipes'!$H$5:$H$19,0)),INDEX('Base recipes'!$I$5:$I$19,MATCH(A194,'Base recipes'!$H$5:$H$19,0)),"")))</f>
        <v/>
      </c>
      <c r="D194" s="13" t="str">
        <f>IF(A194="","",IF(ISNUMBER(MATCH(A194,'Ingredients'!$A$5:$A$154,0)),INDEX('Ingredients'!$G$5:$G$154,MATCH(A194,'Ingredients'!$A$5:$A$154,0)),IF(ISNUMBER(MATCH(A194,'Base recipes'!$H$5:$H$19,0)),INDEX('Base recipes'!$J$5:$J$19,MATCH(A194,'Base recipes'!$H$5:$H$19,0)),"")))</f>
        <v/>
      </c>
      <c r="E194" s="15" t="str">
        <f>IF(OR(A194="",NOT(ISNUMBER(B194)),NOT(ISNUMBER(D194))),"",ROUND(B194*D194,2))</f>
        <v/>
      </c>
      <c r="F194" s="10" t="str">
        <f>IF(A194="","",IF(OR(ISNUMBER(MATCH(A194,'Ingredients'!$A$5:$A$154,0)),ISNUMBER(MATCH(A194,'Base recipes'!$H$5:$H$19,0))),IF(NOT(ISNUMBER(D194)),"price missing",IF(NOT(ISNUMBER(B194)),"quantity missing",IF(ISNUMBER(MATCH(A194,'Ingredients'!$A$5:$A$154,0)),"",IF(INDEX('Base recipes'!$K$5:$K$19,MATCH(A194,'Base recipes'!$H$5:$H$19,0))&gt;0,"base recipe incomplete","")))),"not found"))</f>
        <v/>
      </c>
      <c r="L194">
        <f>IF(F194="",0,1)</f>
        <v>0</v>
      </c>
    </row>
    <row r="195" spans="1:12" x14ac:dyDescent="0.25">
      <c r="A195" s="5"/>
      <c r="B195" s="12"/>
      <c r="C195" t="str">
        <f>IF(A195="","",IF(ISNUMBER(MATCH(A195,'Ingredients'!$A$5:$A$154,0)),INDEX('Ingredients'!$B$5:$B$154,MATCH(A195,'Ingredients'!$A$5:$A$154,0)),IF(ISNUMBER(MATCH(A195,'Base recipes'!$H$5:$H$19,0)),INDEX('Base recipes'!$I$5:$I$19,MATCH(A195,'Base recipes'!$H$5:$H$19,0)),"")))</f>
        <v/>
      </c>
      <c r="D195" s="13" t="str">
        <f>IF(A195="","",IF(ISNUMBER(MATCH(A195,'Ingredients'!$A$5:$A$154,0)),INDEX('Ingredients'!$G$5:$G$154,MATCH(A195,'Ingredients'!$A$5:$A$154,0)),IF(ISNUMBER(MATCH(A195,'Base recipes'!$H$5:$H$19,0)),INDEX('Base recipes'!$J$5:$J$19,MATCH(A195,'Base recipes'!$H$5:$H$19,0)),"")))</f>
        <v/>
      </c>
      <c r="E195" s="15" t="str">
        <f>IF(OR(A195="",NOT(ISNUMBER(B195)),NOT(ISNUMBER(D195))),"",ROUND(B195*D195,2))</f>
        <v/>
      </c>
      <c r="F195" s="10" t="str">
        <f>IF(A195="","",IF(OR(ISNUMBER(MATCH(A195,'Ingredients'!$A$5:$A$154,0)),ISNUMBER(MATCH(A195,'Base recipes'!$H$5:$H$19,0))),IF(NOT(ISNUMBER(D195)),"price missing",IF(NOT(ISNUMBER(B195)),"quantity missing",IF(ISNUMBER(MATCH(A195,'Ingredients'!$A$5:$A$154,0)),"",IF(INDEX('Base recipes'!$K$5:$K$19,MATCH(A195,'Base recipes'!$H$5:$H$19,0))&gt;0,"base recipe incomplete","")))),"not found"))</f>
        <v/>
      </c>
      <c r="L195">
        <f>IF(F195="",0,1)</f>
        <v>0</v>
      </c>
    </row>
    <row r="196" spans="1:12" x14ac:dyDescent="0.25">
      <c r="A196" s="5"/>
      <c r="B196" s="12"/>
      <c r="C196" t="str">
        <f>IF(A196="","",IF(ISNUMBER(MATCH(A196,'Ingredients'!$A$5:$A$154,0)),INDEX('Ingredients'!$B$5:$B$154,MATCH(A196,'Ingredients'!$A$5:$A$154,0)),IF(ISNUMBER(MATCH(A196,'Base recipes'!$H$5:$H$19,0)),INDEX('Base recipes'!$I$5:$I$19,MATCH(A196,'Base recipes'!$H$5:$H$19,0)),"")))</f>
        <v/>
      </c>
      <c r="D196" s="13" t="str">
        <f>IF(A196="","",IF(ISNUMBER(MATCH(A196,'Ingredients'!$A$5:$A$154,0)),INDEX('Ingredients'!$G$5:$G$154,MATCH(A196,'Ingredients'!$A$5:$A$154,0)),IF(ISNUMBER(MATCH(A196,'Base recipes'!$H$5:$H$19,0)),INDEX('Base recipes'!$J$5:$J$19,MATCH(A196,'Base recipes'!$H$5:$H$19,0)),"")))</f>
        <v/>
      </c>
      <c r="E196" s="15" t="str">
        <f>IF(OR(A196="",NOT(ISNUMBER(B196)),NOT(ISNUMBER(D196))),"",ROUND(B196*D196,2))</f>
        <v/>
      </c>
      <c r="F196" s="10" t="str">
        <f>IF(A196="","",IF(OR(ISNUMBER(MATCH(A196,'Ingredients'!$A$5:$A$154,0)),ISNUMBER(MATCH(A196,'Base recipes'!$H$5:$H$19,0))),IF(NOT(ISNUMBER(D196)),"price missing",IF(NOT(ISNUMBER(B196)),"quantity missing",IF(ISNUMBER(MATCH(A196,'Ingredients'!$A$5:$A$154,0)),"",IF(INDEX('Base recipes'!$K$5:$K$19,MATCH(A196,'Base recipes'!$H$5:$H$19,0))&gt;0,"base recipe incomplete","")))),"not found"))</f>
        <v/>
      </c>
      <c r="L196">
        <f>IF(F196="",0,1)</f>
        <v>0</v>
      </c>
    </row>
    <row r="197" spans="1:12" x14ac:dyDescent="0.25">
      <c r="A197" s="5"/>
      <c r="B197" s="12"/>
      <c r="C197" t="str">
        <f>IF(A197="","",IF(ISNUMBER(MATCH(A197,'Ingredients'!$A$5:$A$154,0)),INDEX('Ingredients'!$B$5:$B$154,MATCH(A197,'Ingredients'!$A$5:$A$154,0)),IF(ISNUMBER(MATCH(A197,'Base recipes'!$H$5:$H$19,0)),INDEX('Base recipes'!$I$5:$I$19,MATCH(A197,'Base recipes'!$H$5:$H$19,0)),"")))</f>
        <v/>
      </c>
      <c r="D197" s="13" t="str">
        <f>IF(A197="","",IF(ISNUMBER(MATCH(A197,'Ingredients'!$A$5:$A$154,0)),INDEX('Ingredients'!$G$5:$G$154,MATCH(A197,'Ingredients'!$A$5:$A$154,0)),IF(ISNUMBER(MATCH(A197,'Base recipes'!$H$5:$H$19,0)),INDEX('Base recipes'!$J$5:$J$19,MATCH(A197,'Base recipes'!$H$5:$H$19,0)),"")))</f>
        <v/>
      </c>
      <c r="E197" s="15" t="str">
        <f>IF(OR(A197="",NOT(ISNUMBER(B197)),NOT(ISNUMBER(D197))),"",ROUND(B197*D197,2))</f>
        <v/>
      </c>
      <c r="F197" s="10" t="str">
        <f>IF(A197="","",IF(OR(ISNUMBER(MATCH(A197,'Ingredients'!$A$5:$A$154,0)),ISNUMBER(MATCH(A197,'Base recipes'!$H$5:$H$19,0))),IF(NOT(ISNUMBER(D197)),"price missing",IF(NOT(ISNUMBER(B197)),"quantity missing",IF(ISNUMBER(MATCH(A197,'Ingredients'!$A$5:$A$154,0)),"",IF(INDEX('Base recipes'!$K$5:$K$19,MATCH(A197,'Base recipes'!$H$5:$H$19,0))&gt;0,"base recipe incomplete","")))),"not found"))</f>
        <v/>
      </c>
      <c r="L197">
        <f>IF(F197="",0,1)</f>
        <v>0</v>
      </c>
    </row>
    <row r="198" spans="1:12" x14ac:dyDescent="0.25">
      <c r="A198" s="5"/>
      <c r="B198" s="12"/>
      <c r="C198" t="str">
        <f>IF(A198="","",IF(ISNUMBER(MATCH(A198,'Ingredients'!$A$5:$A$154,0)),INDEX('Ingredients'!$B$5:$B$154,MATCH(A198,'Ingredients'!$A$5:$A$154,0)),IF(ISNUMBER(MATCH(A198,'Base recipes'!$H$5:$H$19,0)),INDEX('Base recipes'!$I$5:$I$19,MATCH(A198,'Base recipes'!$H$5:$H$19,0)),"")))</f>
        <v/>
      </c>
      <c r="D198" s="13" t="str">
        <f>IF(A198="","",IF(ISNUMBER(MATCH(A198,'Ingredients'!$A$5:$A$154,0)),INDEX('Ingredients'!$G$5:$G$154,MATCH(A198,'Ingredients'!$A$5:$A$154,0)),IF(ISNUMBER(MATCH(A198,'Base recipes'!$H$5:$H$19,0)),INDEX('Base recipes'!$J$5:$J$19,MATCH(A198,'Base recipes'!$H$5:$H$19,0)),"")))</f>
        <v/>
      </c>
      <c r="E198" s="15" t="str">
        <f>IF(OR(A198="",NOT(ISNUMBER(B198)),NOT(ISNUMBER(D198))),"",ROUND(B198*D198,2))</f>
        <v/>
      </c>
      <c r="F198" s="10" t="str">
        <f>IF(A198="","",IF(OR(ISNUMBER(MATCH(A198,'Ingredients'!$A$5:$A$154,0)),ISNUMBER(MATCH(A198,'Base recipes'!$H$5:$H$19,0))),IF(NOT(ISNUMBER(D198)),"price missing",IF(NOT(ISNUMBER(B198)),"quantity missing",IF(ISNUMBER(MATCH(A198,'Ingredients'!$A$5:$A$154,0)),"",IF(INDEX('Base recipes'!$K$5:$K$19,MATCH(A198,'Base recipes'!$H$5:$H$19,0))&gt;0,"base recipe incomplete","")))),"not found"))</f>
        <v/>
      </c>
      <c r="L198">
        <f>IF(F198="",0,1)</f>
        <v>0</v>
      </c>
    </row>
    <row r="199" spans="1:12" x14ac:dyDescent="0.25">
      <c r="A199" s="5"/>
      <c r="B199" s="12"/>
      <c r="C199" t="str">
        <f>IF(A199="","",IF(ISNUMBER(MATCH(A199,'Ingredients'!$A$5:$A$154,0)),INDEX('Ingredients'!$B$5:$B$154,MATCH(A199,'Ingredients'!$A$5:$A$154,0)),IF(ISNUMBER(MATCH(A199,'Base recipes'!$H$5:$H$19,0)),INDEX('Base recipes'!$I$5:$I$19,MATCH(A199,'Base recipes'!$H$5:$H$19,0)),"")))</f>
        <v/>
      </c>
      <c r="D199" s="13" t="str">
        <f>IF(A199="","",IF(ISNUMBER(MATCH(A199,'Ingredients'!$A$5:$A$154,0)),INDEX('Ingredients'!$G$5:$G$154,MATCH(A199,'Ingredients'!$A$5:$A$154,0)),IF(ISNUMBER(MATCH(A199,'Base recipes'!$H$5:$H$19,0)),INDEX('Base recipes'!$J$5:$J$19,MATCH(A199,'Base recipes'!$H$5:$H$19,0)),"")))</f>
        <v/>
      </c>
      <c r="E199" s="15" t="str">
        <f>IF(OR(A199="",NOT(ISNUMBER(B199)),NOT(ISNUMBER(D199))),"",ROUND(B199*D199,2))</f>
        <v/>
      </c>
      <c r="F199" s="10" t="str">
        <f>IF(A199="","",IF(OR(ISNUMBER(MATCH(A199,'Ingredients'!$A$5:$A$154,0)),ISNUMBER(MATCH(A199,'Base recipes'!$H$5:$H$19,0))),IF(NOT(ISNUMBER(D199)),"price missing",IF(NOT(ISNUMBER(B199)),"quantity missing",IF(ISNUMBER(MATCH(A199,'Ingredients'!$A$5:$A$154,0)),"",IF(INDEX('Base recipes'!$K$5:$K$19,MATCH(A199,'Base recipes'!$H$5:$H$19,0))&gt;0,"base recipe incomplete","")))),"not found"))</f>
        <v/>
      </c>
      <c r="L199">
        <f>IF(F199="",0,1)</f>
        <v>0</v>
      </c>
    </row>
    <row r="200" spans="1:12" x14ac:dyDescent="0.25">
      <c r="A200" s="5"/>
      <c r="B200" s="12"/>
      <c r="C200" t="str">
        <f>IF(A200="","",IF(ISNUMBER(MATCH(A200,'Ingredients'!$A$5:$A$154,0)),INDEX('Ingredients'!$B$5:$B$154,MATCH(A200,'Ingredients'!$A$5:$A$154,0)),IF(ISNUMBER(MATCH(A200,'Base recipes'!$H$5:$H$19,0)),INDEX('Base recipes'!$I$5:$I$19,MATCH(A200,'Base recipes'!$H$5:$H$19,0)),"")))</f>
        <v/>
      </c>
      <c r="D200" s="13" t="str">
        <f>IF(A200="","",IF(ISNUMBER(MATCH(A200,'Ingredients'!$A$5:$A$154,0)),INDEX('Ingredients'!$G$5:$G$154,MATCH(A200,'Ingredients'!$A$5:$A$154,0)),IF(ISNUMBER(MATCH(A200,'Base recipes'!$H$5:$H$19,0)),INDEX('Base recipes'!$J$5:$J$19,MATCH(A200,'Base recipes'!$H$5:$H$19,0)),"")))</f>
        <v/>
      </c>
      <c r="E200" s="15" t="str">
        <f>IF(OR(A200="",NOT(ISNUMBER(B200)),NOT(ISNUMBER(D200))),"",ROUND(B200*D200,2))</f>
        <v/>
      </c>
      <c r="F200" s="10" t="str">
        <f>IF(A200="","",IF(OR(ISNUMBER(MATCH(A200,'Ingredients'!$A$5:$A$154,0)),ISNUMBER(MATCH(A200,'Base recipes'!$H$5:$H$19,0))),IF(NOT(ISNUMBER(D200)),"price missing",IF(NOT(ISNUMBER(B200)),"quantity missing",IF(ISNUMBER(MATCH(A200,'Ingredients'!$A$5:$A$154,0)),"",IF(INDEX('Base recipes'!$K$5:$K$19,MATCH(A200,'Base recipes'!$H$5:$H$19,0))&gt;0,"base recipe incomplete","")))),"not found"))</f>
        <v/>
      </c>
      <c r="L200">
        <f>IF(F200="",0,1)</f>
        <v>0</v>
      </c>
    </row>
    <row r="201" spans="1:12" x14ac:dyDescent="0.25">
      <c r="A201" s="5"/>
      <c r="B201" s="12"/>
      <c r="C201" t="str">
        <f>IF(A201="","",IF(ISNUMBER(MATCH(A201,'Ingredients'!$A$5:$A$154,0)),INDEX('Ingredients'!$B$5:$B$154,MATCH(A201,'Ingredients'!$A$5:$A$154,0)),IF(ISNUMBER(MATCH(A201,'Base recipes'!$H$5:$H$19,0)),INDEX('Base recipes'!$I$5:$I$19,MATCH(A201,'Base recipes'!$H$5:$H$19,0)),"")))</f>
        <v/>
      </c>
      <c r="D201" s="13" t="str">
        <f>IF(A201="","",IF(ISNUMBER(MATCH(A201,'Ingredients'!$A$5:$A$154,0)),INDEX('Ingredients'!$G$5:$G$154,MATCH(A201,'Ingredients'!$A$5:$A$154,0)),IF(ISNUMBER(MATCH(A201,'Base recipes'!$H$5:$H$19,0)),INDEX('Base recipes'!$J$5:$J$19,MATCH(A201,'Base recipes'!$H$5:$H$19,0)),"")))</f>
        <v/>
      </c>
      <c r="E201" s="15" t="str">
        <f>IF(OR(A201="",NOT(ISNUMBER(B201)),NOT(ISNUMBER(D201))),"",ROUND(B201*D201,2))</f>
        <v/>
      </c>
      <c r="F201" s="10" t="str">
        <f>IF(A201="","",IF(OR(ISNUMBER(MATCH(A201,'Ingredients'!$A$5:$A$154,0)),ISNUMBER(MATCH(A201,'Base recipes'!$H$5:$H$19,0))),IF(NOT(ISNUMBER(D201)),"price missing",IF(NOT(ISNUMBER(B201)),"quantity missing",IF(ISNUMBER(MATCH(A201,'Ingredients'!$A$5:$A$154,0)),"",IF(INDEX('Base recipes'!$K$5:$K$19,MATCH(A201,'Base recipes'!$H$5:$H$19,0))&gt;0,"base recipe incomplete","")))),"not found"))</f>
        <v/>
      </c>
      <c r="L201">
        <f>IF(F201="",0,1)</f>
        <v>0</v>
      </c>
    </row>
    <row r="202" spans="1:5" x14ac:dyDescent="0.25">
      <c r="A202" s="16" t="s">
        <v>47</v>
      </c>
      <c r="E202" s="9" t="str">
        <f>IF(A185="","",ROUND(SUM(E187:E201),2))</f>
        <v/>
      </c>
    </row>
    <row r="203" spans="1:5" x14ac:dyDescent="0.25">
      <c r="A203" s="16" t="s">
        <v>50</v>
      </c>
      <c r="E203" s="9" t="str">
        <f>IF(OR(A185="",NOT(ISNUMBER(C185))),"",IF(C185&lt;=0,"",ROUND(E202/C185,2)))</f>
        <v/>
      </c>
    </row>
    <row r="205" spans="1:5" x14ac:dyDescent="0.25">
      <c r="A205" s="11"/>
      <c r="B205" s="2" t="s">
        <v>52</v>
      </c>
      <c r="C205" s="5"/>
      <c r="D205" s="2" t="str">
        <f>IF(C205=1,"portion","portions")</f>
        <v>portions</v>
      </c>
      <c r="E205" s="10" t="str">
        <f>IF(A205="","",IF(COUNTIF($H$5:$H$34,A205)&gt;1,"name used twice, only the first counts",IF(NOT(ISNUMBER(C205)),"number of portions missing",IF(C205&lt;=0,"number of portions missing",IF(SUM(L207:L221)&gt;0,"check the rows with a note","")))))</f>
        <v/>
      </c>
    </row>
    <row r="206" spans="1:6" x14ac:dyDescent="0.25">
      <c r="A206" s="4" t="s">
        <v>43</v>
      </c>
      <c r="B206" s="4" t="s">
        <v>44</v>
      </c>
      <c r="C206" s="4" t="s">
        <v>18</v>
      </c>
      <c r="D206" s="4" t="s">
        <v>45</v>
      </c>
      <c r="E206" s="4" t="s">
        <v>46</v>
      </c>
      <c r="F206" s="4" t="s">
        <v>24</v>
      </c>
    </row>
    <row r="207" spans="1:12" x14ac:dyDescent="0.25">
      <c r="A207" s="5"/>
      <c r="B207" s="12"/>
      <c r="C207" t="str">
        <f>IF(A207="","",IF(ISNUMBER(MATCH(A207,'Ingredients'!$A$5:$A$154,0)),INDEX('Ingredients'!$B$5:$B$154,MATCH(A207,'Ingredients'!$A$5:$A$154,0)),IF(ISNUMBER(MATCH(A207,'Base recipes'!$H$5:$H$19,0)),INDEX('Base recipes'!$I$5:$I$19,MATCH(A207,'Base recipes'!$H$5:$H$19,0)),"")))</f>
        <v/>
      </c>
      <c r="D207" s="13" t="str">
        <f>IF(A207="","",IF(ISNUMBER(MATCH(A207,'Ingredients'!$A$5:$A$154,0)),INDEX('Ingredients'!$G$5:$G$154,MATCH(A207,'Ingredients'!$A$5:$A$154,0)),IF(ISNUMBER(MATCH(A207,'Base recipes'!$H$5:$H$19,0)),INDEX('Base recipes'!$J$5:$J$19,MATCH(A207,'Base recipes'!$H$5:$H$19,0)),"")))</f>
        <v/>
      </c>
      <c r="E207" s="15" t="str">
        <f>IF(OR(A207="",NOT(ISNUMBER(B207)),NOT(ISNUMBER(D207))),"",ROUND(B207*D207,2))</f>
        <v/>
      </c>
      <c r="F207" s="10" t="str">
        <f>IF(A207="","",IF(OR(ISNUMBER(MATCH(A207,'Ingredients'!$A$5:$A$154,0)),ISNUMBER(MATCH(A207,'Base recipes'!$H$5:$H$19,0))),IF(NOT(ISNUMBER(D207)),"price missing",IF(NOT(ISNUMBER(B207)),"quantity missing",IF(ISNUMBER(MATCH(A207,'Ingredients'!$A$5:$A$154,0)),"",IF(INDEX('Base recipes'!$K$5:$K$19,MATCH(A207,'Base recipes'!$H$5:$H$19,0))&gt;0,"base recipe incomplete","")))),"not found"))</f>
        <v/>
      </c>
      <c r="L207">
        <f>IF(F207="",0,1)</f>
        <v>0</v>
      </c>
    </row>
    <row r="208" spans="1:12" x14ac:dyDescent="0.25">
      <c r="A208" s="5"/>
      <c r="B208" s="12"/>
      <c r="C208" t="str">
        <f>IF(A208="","",IF(ISNUMBER(MATCH(A208,'Ingredients'!$A$5:$A$154,0)),INDEX('Ingredients'!$B$5:$B$154,MATCH(A208,'Ingredients'!$A$5:$A$154,0)),IF(ISNUMBER(MATCH(A208,'Base recipes'!$H$5:$H$19,0)),INDEX('Base recipes'!$I$5:$I$19,MATCH(A208,'Base recipes'!$H$5:$H$19,0)),"")))</f>
        <v/>
      </c>
      <c r="D208" s="13" t="str">
        <f>IF(A208="","",IF(ISNUMBER(MATCH(A208,'Ingredients'!$A$5:$A$154,0)),INDEX('Ingredients'!$G$5:$G$154,MATCH(A208,'Ingredients'!$A$5:$A$154,0)),IF(ISNUMBER(MATCH(A208,'Base recipes'!$H$5:$H$19,0)),INDEX('Base recipes'!$J$5:$J$19,MATCH(A208,'Base recipes'!$H$5:$H$19,0)),"")))</f>
        <v/>
      </c>
      <c r="E208" s="15" t="str">
        <f>IF(OR(A208="",NOT(ISNUMBER(B208)),NOT(ISNUMBER(D208))),"",ROUND(B208*D208,2))</f>
        <v/>
      </c>
      <c r="F208" s="10" t="str">
        <f>IF(A208="","",IF(OR(ISNUMBER(MATCH(A208,'Ingredients'!$A$5:$A$154,0)),ISNUMBER(MATCH(A208,'Base recipes'!$H$5:$H$19,0))),IF(NOT(ISNUMBER(D208)),"price missing",IF(NOT(ISNUMBER(B208)),"quantity missing",IF(ISNUMBER(MATCH(A208,'Ingredients'!$A$5:$A$154,0)),"",IF(INDEX('Base recipes'!$K$5:$K$19,MATCH(A208,'Base recipes'!$H$5:$H$19,0))&gt;0,"base recipe incomplete","")))),"not found"))</f>
        <v/>
      </c>
      <c r="L208">
        <f>IF(F208="",0,1)</f>
        <v>0</v>
      </c>
    </row>
    <row r="209" spans="1:12" x14ac:dyDescent="0.25">
      <c r="A209" s="5"/>
      <c r="B209" s="12"/>
      <c r="C209" t="str">
        <f>IF(A209="","",IF(ISNUMBER(MATCH(A209,'Ingredients'!$A$5:$A$154,0)),INDEX('Ingredients'!$B$5:$B$154,MATCH(A209,'Ingredients'!$A$5:$A$154,0)),IF(ISNUMBER(MATCH(A209,'Base recipes'!$H$5:$H$19,0)),INDEX('Base recipes'!$I$5:$I$19,MATCH(A209,'Base recipes'!$H$5:$H$19,0)),"")))</f>
        <v/>
      </c>
      <c r="D209" s="13" t="str">
        <f>IF(A209="","",IF(ISNUMBER(MATCH(A209,'Ingredients'!$A$5:$A$154,0)),INDEX('Ingredients'!$G$5:$G$154,MATCH(A209,'Ingredients'!$A$5:$A$154,0)),IF(ISNUMBER(MATCH(A209,'Base recipes'!$H$5:$H$19,0)),INDEX('Base recipes'!$J$5:$J$19,MATCH(A209,'Base recipes'!$H$5:$H$19,0)),"")))</f>
        <v/>
      </c>
      <c r="E209" s="15" t="str">
        <f>IF(OR(A209="",NOT(ISNUMBER(B209)),NOT(ISNUMBER(D209))),"",ROUND(B209*D209,2))</f>
        <v/>
      </c>
      <c r="F209" s="10" t="str">
        <f>IF(A209="","",IF(OR(ISNUMBER(MATCH(A209,'Ingredients'!$A$5:$A$154,0)),ISNUMBER(MATCH(A209,'Base recipes'!$H$5:$H$19,0))),IF(NOT(ISNUMBER(D209)),"price missing",IF(NOT(ISNUMBER(B209)),"quantity missing",IF(ISNUMBER(MATCH(A209,'Ingredients'!$A$5:$A$154,0)),"",IF(INDEX('Base recipes'!$K$5:$K$19,MATCH(A209,'Base recipes'!$H$5:$H$19,0))&gt;0,"base recipe incomplete","")))),"not found"))</f>
        <v/>
      </c>
      <c r="L209">
        <f>IF(F209="",0,1)</f>
        <v>0</v>
      </c>
    </row>
    <row r="210" spans="1:12" x14ac:dyDescent="0.25">
      <c r="A210" s="5"/>
      <c r="B210" s="12"/>
      <c r="C210" t="str">
        <f>IF(A210="","",IF(ISNUMBER(MATCH(A210,'Ingredients'!$A$5:$A$154,0)),INDEX('Ingredients'!$B$5:$B$154,MATCH(A210,'Ingredients'!$A$5:$A$154,0)),IF(ISNUMBER(MATCH(A210,'Base recipes'!$H$5:$H$19,0)),INDEX('Base recipes'!$I$5:$I$19,MATCH(A210,'Base recipes'!$H$5:$H$19,0)),"")))</f>
        <v/>
      </c>
      <c r="D210" s="13" t="str">
        <f>IF(A210="","",IF(ISNUMBER(MATCH(A210,'Ingredients'!$A$5:$A$154,0)),INDEX('Ingredients'!$G$5:$G$154,MATCH(A210,'Ingredients'!$A$5:$A$154,0)),IF(ISNUMBER(MATCH(A210,'Base recipes'!$H$5:$H$19,0)),INDEX('Base recipes'!$J$5:$J$19,MATCH(A210,'Base recipes'!$H$5:$H$19,0)),"")))</f>
        <v/>
      </c>
      <c r="E210" s="15" t="str">
        <f>IF(OR(A210="",NOT(ISNUMBER(B210)),NOT(ISNUMBER(D210))),"",ROUND(B210*D210,2))</f>
        <v/>
      </c>
      <c r="F210" s="10" t="str">
        <f>IF(A210="","",IF(OR(ISNUMBER(MATCH(A210,'Ingredients'!$A$5:$A$154,0)),ISNUMBER(MATCH(A210,'Base recipes'!$H$5:$H$19,0))),IF(NOT(ISNUMBER(D210)),"price missing",IF(NOT(ISNUMBER(B210)),"quantity missing",IF(ISNUMBER(MATCH(A210,'Ingredients'!$A$5:$A$154,0)),"",IF(INDEX('Base recipes'!$K$5:$K$19,MATCH(A210,'Base recipes'!$H$5:$H$19,0))&gt;0,"base recipe incomplete","")))),"not found"))</f>
        <v/>
      </c>
      <c r="L210">
        <f>IF(F210="",0,1)</f>
        <v>0</v>
      </c>
    </row>
    <row r="211" spans="1:12" x14ac:dyDescent="0.25">
      <c r="A211" s="5"/>
      <c r="B211" s="12"/>
      <c r="C211" t="str">
        <f>IF(A211="","",IF(ISNUMBER(MATCH(A211,'Ingredients'!$A$5:$A$154,0)),INDEX('Ingredients'!$B$5:$B$154,MATCH(A211,'Ingredients'!$A$5:$A$154,0)),IF(ISNUMBER(MATCH(A211,'Base recipes'!$H$5:$H$19,0)),INDEX('Base recipes'!$I$5:$I$19,MATCH(A211,'Base recipes'!$H$5:$H$19,0)),"")))</f>
        <v/>
      </c>
      <c r="D211" s="13" t="str">
        <f>IF(A211="","",IF(ISNUMBER(MATCH(A211,'Ingredients'!$A$5:$A$154,0)),INDEX('Ingredients'!$G$5:$G$154,MATCH(A211,'Ingredients'!$A$5:$A$154,0)),IF(ISNUMBER(MATCH(A211,'Base recipes'!$H$5:$H$19,0)),INDEX('Base recipes'!$J$5:$J$19,MATCH(A211,'Base recipes'!$H$5:$H$19,0)),"")))</f>
        <v/>
      </c>
      <c r="E211" s="15" t="str">
        <f>IF(OR(A211="",NOT(ISNUMBER(B211)),NOT(ISNUMBER(D211))),"",ROUND(B211*D211,2))</f>
        <v/>
      </c>
      <c r="F211" s="10" t="str">
        <f>IF(A211="","",IF(OR(ISNUMBER(MATCH(A211,'Ingredients'!$A$5:$A$154,0)),ISNUMBER(MATCH(A211,'Base recipes'!$H$5:$H$19,0))),IF(NOT(ISNUMBER(D211)),"price missing",IF(NOT(ISNUMBER(B211)),"quantity missing",IF(ISNUMBER(MATCH(A211,'Ingredients'!$A$5:$A$154,0)),"",IF(INDEX('Base recipes'!$K$5:$K$19,MATCH(A211,'Base recipes'!$H$5:$H$19,0))&gt;0,"base recipe incomplete","")))),"not found"))</f>
        <v/>
      </c>
      <c r="L211">
        <f>IF(F211="",0,1)</f>
        <v>0</v>
      </c>
    </row>
    <row r="212" spans="1:12" x14ac:dyDescent="0.25">
      <c r="A212" s="5"/>
      <c r="B212" s="12"/>
      <c r="C212" t="str">
        <f>IF(A212="","",IF(ISNUMBER(MATCH(A212,'Ingredients'!$A$5:$A$154,0)),INDEX('Ingredients'!$B$5:$B$154,MATCH(A212,'Ingredients'!$A$5:$A$154,0)),IF(ISNUMBER(MATCH(A212,'Base recipes'!$H$5:$H$19,0)),INDEX('Base recipes'!$I$5:$I$19,MATCH(A212,'Base recipes'!$H$5:$H$19,0)),"")))</f>
        <v/>
      </c>
      <c r="D212" s="13" t="str">
        <f>IF(A212="","",IF(ISNUMBER(MATCH(A212,'Ingredients'!$A$5:$A$154,0)),INDEX('Ingredients'!$G$5:$G$154,MATCH(A212,'Ingredients'!$A$5:$A$154,0)),IF(ISNUMBER(MATCH(A212,'Base recipes'!$H$5:$H$19,0)),INDEX('Base recipes'!$J$5:$J$19,MATCH(A212,'Base recipes'!$H$5:$H$19,0)),"")))</f>
        <v/>
      </c>
      <c r="E212" s="15" t="str">
        <f>IF(OR(A212="",NOT(ISNUMBER(B212)),NOT(ISNUMBER(D212))),"",ROUND(B212*D212,2))</f>
        <v/>
      </c>
      <c r="F212" s="10" t="str">
        <f>IF(A212="","",IF(OR(ISNUMBER(MATCH(A212,'Ingredients'!$A$5:$A$154,0)),ISNUMBER(MATCH(A212,'Base recipes'!$H$5:$H$19,0))),IF(NOT(ISNUMBER(D212)),"price missing",IF(NOT(ISNUMBER(B212)),"quantity missing",IF(ISNUMBER(MATCH(A212,'Ingredients'!$A$5:$A$154,0)),"",IF(INDEX('Base recipes'!$K$5:$K$19,MATCH(A212,'Base recipes'!$H$5:$H$19,0))&gt;0,"base recipe incomplete","")))),"not found"))</f>
        <v/>
      </c>
      <c r="L212">
        <f>IF(F212="",0,1)</f>
        <v>0</v>
      </c>
    </row>
    <row r="213" spans="1:12" x14ac:dyDescent="0.25">
      <c r="A213" s="5"/>
      <c r="B213" s="12"/>
      <c r="C213" t="str">
        <f>IF(A213="","",IF(ISNUMBER(MATCH(A213,'Ingredients'!$A$5:$A$154,0)),INDEX('Ingredients'!$B$5:$B$154,MATCH(A213,'Ingredients'!$A$5:$A$154,0)),IF(ISNUMBER(MATCH(A213,'Base recipes'!$H$5:$H$19,0)),INDEX('Base recipes'!$I$5:$I$19,MATCH(A213,'Base recipes'!$H$5:$H$19,0)),"")))</f>
        <v/>
      </c>
      <c r="D213" s="13" t="str">
        <f>IF(A213="","",IF(ISNUMBER(MATCH(A213,'Ingredients'!$A$5:$A$154,0)),INDEX('Ingredients'!$G$5:$G$154,MATCH(A213,'Ingredients'!$A$5:$A$154,0)),IF(ISNUMBER(MATCH(A213,'Base recipes'!$H$5:$H$19,0)),INDEX('Base recipes'!$J$5:$J$19,MATCH(A213,'Base recipes'!$H$5:$H$19,0)),"")))</f>
        <v/>
      </c>
      <c r="E213" s="15" t="str">
        <f>IF(OR(A213="",NOT(ISNUMBER(B213)),NOT(ISNUMBER(D213))),"",ROUND(B213*D213,2))</f>
        <v/>
      </c>
      <c r="F213" s="10" t="str">
        <f>IF(A213="","",IF(OR(ISNUMBER(MATCH(A213,'Ingredients'!$A$5:$A$154,0)),ISNUMBER(MATCH(A213,'Base recipes'!$H$5:$H$19,0))),IF(NOT(ISNUMBER(D213)),"price missing",IF(NOT(ISNUMBER(B213)),"quantity missing",IF(ISNUMBER(MATCH(A213,'Ingredients'!$A$5:$A$154,0)),"",IF(INDEX('Base recipes'!$K$5:$K$19,MATCH(A213,'Base recipes'!$H$5:$H$19,0))&gt;0,"base recipe incomplete","")))),"not found"))</f>
        <v/>
      </c>
      <c r="L213">
        <f>IF(F213="",0,1)</f>
        <v>0</v>
      </c>
    </row>
    <row r="214" spans="1:12" x14ac:dyDescent="0.25">
      <c r="A214" s="5"/>
      <c r="B214" s="12"/>
      <c r="C214" t="str">
        <f>IF(A214="","",IF(ISNUMBER(MATCH(A214,'Ingredients'!$A$5:$A$154,0)),INDEX('Ingredients'!$B$5:$B$154,MATCH(A214,'Ingredients'!$A$5:$A$154,0)),IF(ISNUMBER(MATCH(A214,'Base recipes'!$H$5:$H$19,0)),INDEX('Base recipes'!$I$5:$I$19,MATCH(A214,'Base recipes'!$H$5:$H$19,0)),"")))</f>
        <v/>
      </c>
      <c r="D214" s="13" t="str">
        <f>IF(A214="","",IF(ISNUMBER(MATCH(A214,'Ingredients'!$A$5:$A$154,0)),INDEX('Ingredients'!$G$5:$G$154,MATCH(A214,'Ingredients'!$A$5:$A$154,0)),IF(ISNUMBER(MATCH(A214,'Base recipes'!$H$5:$H$19,0)),INDEX('Base recipes'!$J$5:$J$19,MATCH(A214,'Base recipes'!$H$5:$H$19,0)),"")))</f>
        <v/>
      </c>
      <c r="E214" s="15" t="str">
        <f>IF(OR(A214="",NOT(ISNUMBER(B214)),NOT(ISNUMBER(D214))),"",ROUND(B214*D214,2))</f>
        <v/>
      </c>
      <c r="F214" s="10" t="str">
        <f>IF(A214="","",IF(OR(ISNUMBER(MATCH(A214,'Ingredients'!$A$5:$A$154,0)),ISNUMBER(MATCH(A214,'Base recipes'!$H$5:$H$19,0))),IF(NOT(ISNUMBER(D214)),"price missing",IF(NOT(ISNUMBER(B214)),"quantity missing",IF(ISNUMBER(MATCH(A214,'Ingredients'!$A$5:$A$154,0)),"",IF(INDEX('Base recipes'!$K$5:$K$19,MATCH(A214,'Base recipes'!$H$5:$H$19,0))&gt;0,"base recipe incomplete","")))),"not found"))</f>
        <v/>
      </c>
      <c r="L214">
        <f>IF(F214="",0,1)</f>
        <v>0</v>
      </c>
    </row>
    <row r="215" spans="1:12" x14ac:dyDescent="0.25">
      <c r="A215" s="5"/>
      <c r="B215" s="12"/>
      <c r="C215" t="str">
        <f>IF(A215="","",IF(ISNUMBER(MATCH(A215,'Ingredients'!$A$5:$A$154,0)),INDEX('Ingredients'!$B$5:$B$154,MATCH(A215,'Ingredients'!$A$5:$A$154,0)),IF(ISNUMBER(MATCH(A215,'Base recipes'!$H$5:$H$19,0)),INDEX('Base recipes'!$I$5:$I$19,MATCH(A215,'Base recipes'!$H$5:$H$19,0)),"")))</f>
        <v/>
      </c>
      <c r="D215" s="13" t="str">
        <f>IF(A215="","",IF(ISNUMBER(MATCH(A215,'Ingredients'!$A$5:$A$154,0)),INDEX('Ingredients'!$G$5:$G$154,MATCH(A215,'Ingredients'!$A$5:$A$154,0)),IF(ISNUMBER(MATCH(A215,'Base recipes'!$H$5:$H$19,0)),INDEX('Base recipes'!$J$5:$J$19,MATCH(A215,'Base recipes'!$H$5:$H$19,0)),"")))</f>
        <v/>
      </c>
      <c r="E215" s="15" t="str">
        <f>IF(OR(A215="",NOT(ISNUMBER(B215)),NOT(ISNUMBER(D215))),"",ROUND(B215*D215,2))</f>
        <v/>
      </c>
      <c r="F215" s="10" t="str">
        <f>IF(A215="","",IF(OR(ISNUMBER(MATCH(A215,'Ingredients'!$A$5:$A$154,0)),ISNUMBER(MATCH(A215,'Base recipes'!$H$5:$H$19,0))),IF(NOT(ISNUMBER(D215)),"price missing",IF(NOT(ISNUMBER(B215)),"quantity missing",IF(ISNUMBER(MATCH(A215,'Ingredients'!$A$5:$A$154,0)),"",IF(INDEX('Base recipes'!$K$5:$K$19,MATCH(A215,'Base recipes'!$H$5:$H$19,0))&gt;0,"base recipe incomplete","")))),"not found"))</f>
        <v/>
      </c>
      <c r="L215">
        <f>IF(F215="",0,1)</f>
        <v>0</v>
      </c>
    </row>
    <row r="216" spans="1:12" x14ac:dyDescent="0.25">
      <c r="A216" s="5"/>
      <c r="B216" s="12"/>
      <c r="C216" t="str">
        <f>IF(A216="","",IF(ISNUMBER(MATCH(A216,'Ingredients'!$A$5:$A$154,0)),INDEX('Ingredients'!$B$5:$B$154,MATCH(A216,'Ingredients'!$A$5:$A$154,0)),IF(ISNUMBER(MATCH(A216,'Base recipes'!$H$5:$H$19,0)),INDEX('Base recipes'!$I$5:$I$19,MATCH(A216,'Base recipes'!$H$5:$H$19,0)),"")))</f>
        <v/>
      </c>
      <c r="D216" s="13" t="str">
        <f>IF(A216="","",IF(ISNUMBER(MATCH(A216,'Ingredients'!$A$5:$A$154,0)),INDEX('Ingredients'!$G$5:$G$154,MATCH(A216,'Ingredients'!$A$5:$A$154,0)),IF(ISNUMBER(MATCH(A216,'Base recipes'!$H$5:$H$19,0)),INDEX('Base recipes'!$J$5:$J$19,MATCH(A216,'Base recipes'!$H$5:$H$19,0)),"")))</f>
        <v/>
      </c>
      <c r="E216" s="15" t="str">
        <f>IF(OR(A216="",NOT(ISNUMBER(B216)),NOT(ISNUMBER(D216))),"",ROUND(B216*D216,2))</f>
        <v/>
      </c>
      <c r="F216" s="10" t="str">
        <f>IF(A216="","",IF(OR(ISNUMBER(MATCH(A216,'Ingredients'!$A$5:$A$154,0)),ISNUMBER(MATCH(A216,'Base recipes'!$H$5:$H$19,0))),IF(NOT(ISNUMBER(D216)),"price missing",IF(NOT(ISNUMBER(B216)),"quantity missing",IF(ISNUMBER(MATCH(A216,'Ingredients'!$A$5:$A$154,0)),"",IF(INDEX('Base recipes'!$K$5:$K$19,MATCH(A216,'Base recipes'!$H$5:$H$19,0))&gt;0,"base recipe incomplete","")))),"not found"))</f>
        <v/>
      </c>
      <c r="L216">
        <f>IF(F216="",0,1)</f>
        <v>0</v>
      </c>
    </row>
    <row r="217" spans="1:12" x14ac:dyDescent="0.25">
      <c r="A217" s="5"/>
      <c r="B217" s="12"/>
      <c r="C217" t="str">
        <f>IF(A217="","",IF(ISNUMBER(MATCH(A217,'Ingredients'!$A$5:$A$154,0)),INDEX('Ingredients'!$B$5:$B$154,MATCH(A217,'Ingredients'!$A$5:$A$154,0)),IF(ISNUMBER(MATCH(A217,'Base recipes'!$H$5:$H$19,0)),INDEX('Base recipes'!$I$5:$I$19,MATCH(A217,'Base recipes'!$H$5:$H$19,0)),"")))</f>
        <v/>
      </c>
      <c r="D217" s="13" t="str">
        <f>IF(A217="","",IF(ISNUMBER(MATCH(A217,'Ingredients'!$A$5:$A$154,0)),INDEX('Ingredients'!$G$5:$G$154,MATCH(A217,'Ingredients'!$A$5:$A$154,0)),IF(ISNUMBER(MATCH(A217,'Base recipes'!$H$5:$H$19,0)),INDEX('Base recipes'!$J$5:$J$19,MATCH(A217,'Base recipes'!$H$5:$H$19,0)),"")))</f>
        <v/>
      </c>
      <c r="E217" s="15" t="str">
        <f>IF(OR(A217="",NOT(ISNUMBER(B217)),NOT(ISNUMBER(D217))),"",ROUND(B217*D217,2))</f>
        <v/>
      </c>
      <c r="F217" s="10" t="str">
        <f>IF(A217="","",IF(OR(ISNUMBER(MATCH(A217,'Ingredients'!$A$5:$A$154,0)),ISNUMBER(MATCH(A217,'Base recipes'!$H$5:$H$19,0))),IF(NOT(ISNUMBER(D217)),"price missing",IF(NOT(ISNUMBER(B217)),"quantity missing",IF(ISNUMBER(MATCH(A217,'Ingredients'!$A$5:$A$154,0)),"",IF(INDEX('Base recipes'!$K$5:$K$19,MATCH(A217,'Base recipes'!$H$5:$H$19,0))&gt;0,"base recipe incomplete","")))),"not found"))</f>
        <v/>
      </c>
      <c r="L217">
        <f>IF(F217="",0,1)</f>
        <v>0</v>
      </c>
    </row>
    <row r="218" spans="1:12" x14ac:dyDescent="0.25">
      <c r="A218" s="5"/>
      <c r="B218" s="12"/>
      <c r="C218" t="str">
        <f>IF(A218="","",IF(ISNUMBER(MATCH(A218,'Ingredients'!$A$5:$A$154,0)),INDEX('Ingredients'!$B$5:$B$154,MATCH(A218,'Ingredients'!$A$5:$A$154,0)),IF(ISNUMBER(MATCH(A218,'Base recipes'!$H$5:$H$19,0)),INDEX('Base recipes'!$I$5:$I$19,MATCH(A218,'Base recipes'!$H$5:$H$19,0)),"")))</f>
        <v/>
      </c>
      <c r="D218" s="13" t="str">
        <f>IF(A218="","",IF(ISNUMBER(MATCH(A218,'Ingredients'!$A$5:$A$154,0)),INDEX('Ingredients'!$G$5:$G$154,MATCH(A218,'Ingredients'!$A$5:$A$154,0)),IF(ISNUMBER(MATCH(A218,'Base recipes'!$H$5:$H$19,0)),INDEX('Base recipes'!$J$5:$J$19,MATCH(A218,'Base recipes'!$H$5:$H$19,0)),"")))</f>
        <v/>
      </c>
      <c r="E218" s="15" t="str">
        <f>IF(OR(A218="",NOT(ISNUMBER(B218)),NOT(ISNUMBER(D218))),"",ROUND(B218*D218,2))</f>
        <v/>
      </c>
      <c r="F218" s="10" t="str">
        <f>IF(A218="","",IF(OR(ISNUMBER(MATCH(A218,'Ingredients'!$A$5:$A$154,0)),ISNUMBER(MATCH(A218,'Base recipes'!$H$5:$H$19,0))),IF(NOT(ISNUMBER(D218)),"price missing",IF(NOT(ISNUMBER(B218)),"quantity missing",IF(ISNUMBER(MATCH(A218,'Ingredients'!$A$5:$A$154,0)),"",IF(INDEX('Base recipes'!$K$5:$K$19,MATCH(A218,'Base recipes'!$H$5:$H$19,0))&gt;0,"base recipe incomplete","")))),"not found"))</f>
        <v/>
      </c>
      <c r="L218">
        <f>IF(F218="",0,1)</f>
        <v>0</v>
      </c>
    </row>
    <row r="219" spans="1:12" x14ac:dyDescent="0.25">
      <c r="A219" s="5"/>
      <c r="B219" s="12"/>
      <c r="C219" t="str">
        <f>IF(A219="","",IF(ISNUMBER(MATCH(A219,'Ingredients'!$A$5:$A$154,0)),INDEX('Ingredients'!$B$5:$B$154,MATCH(A219,'Ingredients'!$A$5:$A$154,0)),IF(ISNUMBER(MATCH(A219,'Base recipes'!$H$5:$H$19,0)),INDEX('Base recipes'!$I$5:$I$19,MATCH(A219,'Base recipes'!$H$5:$H$19,0)),"")))</f>
        <v/>
      </c>
      <c r="D219" s="13" t="str">
        <f>IF(A219="","",IF(ISNUMBER(MATCH(A219,'Ingredients'!$A$5:$A$154,0)),INDEX('Ingredients'!$G$5:$G$154,MATCH(A219,'Ingredients'!$A$5:$A$154,0)),IF(ISNUMBER(MATCH(A219,'Base recipes'!$H$5:$H$19,0)),INDEX('Base recipes'!$J$5:$J$19,MATCH(A219,'Base recipes'!$H$5:$H$19,0)),"")))</f>
        <v/>
      </c>
      <c r="E219" s="15" t="str">
        <f>IF(OR(A219="",NOT(ISNUMBER(B219)),NOT(ISNUMBER(D219))),"",ROUND(B219*D219,2))</f>
        <v/>
      </c>
      <c r="F219" s="10" t="str">
        <f>IF(A219="","",IF(OR(ISNUMBER(MATCH(A219,'Ingredients'!$A$5:$A$154,0)),ISNUMBER(MATCH(A219,'Base recipes'!$H$5:$H$19,0))),IF(NOT(ISNUMBER(D219)),"price missing",IF(NOT(ISNUMBER(B219)),"quantity missing",IF(ISNUMBER(MATCH(A219,'Ingredients'!$A$5:$A$154,0)),"",IF(INDEX('Base recipes'!$K$5:$K$19,MATCH(A219,'Base recipes'!$H$5:$H$19,0))&gt;0,"base recipe incomplete","")))),"not found"))</f>
        <v/>
      </c>
      <c r="L219">
        <f>IF(F219="",0,1)</f>
        <v>0</v>
      </c>
    </row>
    <row r="220" spans="1:12" x14ac:dyDescent="0.25">
      <c r="A220" s="5"/>
      <c r="B220" s="12"/>
      <c r="C220" t="str">
        <f>IF(A220="","",IF(ISNUMBER(MATCH(A220,'Ingredients'!$A$5:$A$154,0)),INDEX('Ingredients'!$B$5:$B$154,MATCH(A220,'Ingredients'!$A$5:$A$154,0)),IF(ISNUMBER(MATCH(A220,'Base recipes'!$H$5:$H$19,0)),INDEX('Base recipes'!$I$5:$I$19,MATCH(A220,'Base recipes'!$H$5:$H$19,0)),"")))</f>
        <v/>
      </c>
      <c r="D220" s="13" t="str">
        <f>IF(A220="","",IF(ISNUMBER(MATCH(A220,'Ingredients'!$A$5:$A$154,0)),INDEX('Ingredients'!$G$5:$G$154,MATCH(A220,'Ingredients'!$A$5:$A$154,0)),IF(ISNUMBER(MATCH(A220,'Base recipes'!$H$5:$H$19,0)),INDEX('Base recipes'!$J$5:$J$19,MATCH(A220,'Base recipes'!$H$5:$H$19,0)),"")))</f>
        <v/>
      </c>
      <c r="E220" s="15" t="str">
        <f>IF(OR(A220="",NOT(ISNUMBER(B220)),NOT(ISNUMBER(D220))),"",ROUND(B220*D220,2))</f>
        <v/>
      </c>
      <c r="F220" s="10" t="str">
        <f>IF(A220="","",IF(OR(ISNUMBER(MATCH(A220,'Ingredients'!$A$5:$A$154,0)),ISNUMBER(MATCH(A220,'Base recipes'!$H$5:$H$19,0))),IF(NOT(ISNUMBER(D220)),"price missing",IF(NOT(ISNUMBER(B220)),"quantity missing",IF(ISNUMBER(MATCH(A220,'Ingredients'!$A$5:$A$154,0)),"",IF(INDEX('Base recipes'!$K$5:$K$19,MATCH(A220,'Base recipes'!$H$5:$H$19,0))&gt;0,"base recipe incomplete","")))),"not found"))</f>
        <v/>
      </c>
      <c r="L220">
        <f>IF(F220="",0,1)</f>
        <v>0</v>
      </c>
    </row>
    <row r="221" spans="1:12" x14ac:dyDescent="0.25">
      <c r="A221" s="5"/>
      <c r="B221" s="12"/>
      <c r="C221" t="str">
        <f>IF(A221="","",IF(ISNUMBER(MATCH(A221,'Ingredients'!$A$5:$A$154,0)),INDEX('Ingredients'!$B$5:$B$154,MATCH(A221,'Ingredients'!$A$5:$A$154,0)),IF(ISNUMBER(MATCH(A221,'Base recipes'!$H$5:$H$19,0)),INDEX('Base recipes'!$I$5:$I$19,MATCH(A221,'Base recipes'!$H$5:$H$19,0)),"")))</f>
        <v/>
      </c>
      <c r="D221" s="13" t="str">
        <f>IF(A221="","",IF(ISNUMBER(MATCH(A221,'Ingredients'!$A$5:$A$154,0)),INDEX('Ingredients'!$G$5:$G$154,MATCH(A221,'Ingredients'!$A$5:$A$154,0)),IF(ISNUMBER(MATCH(A221,'Base recipes'!$H$5:$H$19,0)),INDEX('Base recipes'!$J$5:$J$19,MATCH(A221,'Base recipes'!$H$5:$H$19,0)),"")))</f>
        <v/>
      </c>
      <c r="E221" s="15" t="str">
        <f>IF(OR(A221="",NOT(ISNUMBER(B221)),NOT(ISNUMBER(D221))),"",ROUND(B221*D221,2))</f>
        <v/>
      </c>
      <c r="F221" s="10" t="str">
        <f>IF(A221="","",IF(OR(ISNUMBER(MATCH(A221,'Ingredients'!$A$5:$A$154,0)),ISNUMBER(MATCH(A221,'Base recipes'!$H$5:$H$19,0))),IF(NOT(ISNUMBER(D221)),"price missing",IF(NOT(ISNUMBER(B221)),"quantity missing",IF(ISNUMBER(MATCH(A221,'Ingredients'!$A$5:$A$154,0)),"",IF(INDEX('Base recipes'!$K$5:$K$19,MATCH(A221,'Base recipes'!$H$5:$H$19,0))&gt;0,"base recipe incomplete","")))),"not found"))</f>
        <v/>
      </c>
      <c r="L221">
        <f>IF(F221="",0,1)</f>
        <v>0</v>
      </c>
    </row>
    <row r="222" spans="1:5" x14ac:dyDescent="0.25">
      <c r="A222" s="16" t="s">
        <v>47</v>
      </c>
      <c r="E222" s="9" t="str">
        <f>IF(A205="","",ROUND(SUM(E207:E221),2))</f>
        <v/>
      </c>
    </row>
    <row r="223" spans="1:5" x14ac:dyDescent="0.25">
      <c r="A223" s="16" t="s">
        <v>50</v>
      </c>
      <c r="E223" s="9" t="str">
        <f>IF(OR(A205="",NOT(ISNUMBER(C205))),"",IF(C205&lt;=0,"",ROUND(E222/C205,2)))</f>
        <v/>
      </c>
    </row>
    <row r="225" spans="1:5" x14ac:dyDescent="0.25">
      <c r="A225" s="11"/>
      <c r="B225" s="2" t="s">
        <v>52</v>
      </c>
      <c r="C225" s="5"/>
      <c r="D225" s="2" t="str">
        <f>IF(C225=1,"portion","portions")</f>
        <v>portions</v>
      </c>
      <c r="E225" s="10" t="str">
        <f>IF(A225="","",IF(COUNTIF($H$5:$H$34,A225)&gt;1,"name used twice, only the first counts",IF(NOT(ISNUMBER(C225)),"number of portions missing",IF(C225&lt;=0,"number of portions missing",IF(SUM(L227:L241)&gt;0,"check the rows with a note","")))))</f>
        <v/>
      </c>
    </row>
    <row r="226" spans="1:6" x14ac:dyDescent="0.25">
      <c r="A226" s="4" t="s">
        <v>43</v>
      </c>
      <c r="B226" s="4" t="s">
        <v>44</v>
      </c>
      <c r="C226" s="4" t="s">
        <v>18</v>
      </c>
      <c r="D226" s="4" t="s">
        <v>45</v>
      </c>
      <c r="E226" s="4" t="s">
        <v>46</v>
      </c>
      <c r="F226" s="4" t="s">
        <v>24</v>
      </c>
    </row>
    <row r="227" spans="1:12" x14ac:dyDescent="0.25">
      <c r="A227" s="5"/>
      <c r="B227" s="12"/>
      <c r="C227" t="str">
        <f>IF(A227="","",IF(ISNUMBER(MATCH(A227,'Ingredients'!$A$5:$A$154,0)),INDEX('Ingredients'!$B$5:$B$154,MATCH(A227,'Ingredients'!$A$5:$A$154,0)),IF(ISNUMBER(MATCH(A227,'Base recipes'!$H$5:$H$19,0)),INDEX('Base recipes'!$I$5:$I$19,MATCH(A227,'Base recipes'!$H$5:$H$19,0)),"")))</f>
        <v/>
      </c>
      <c r="D227" s="13" t="str">
        <f>IF(A227="","",IF(ISNUMBER(MATCH(A227,'Ingredients'!$A$5:$A$154,0)),INDEX('Ingredients'!$G$5:$G$154,MATCH(A227,'Ingredients'!$A$5:$A$154,0)),IF(ISNUMBER(MATCH(A227,'Base recipes'!$H$5:$H$19,0)),INDEX('Base recipes'!$J$5:$J$19,MATCH(A227,'Base recipes'!$H$5:$H$19,0)),"")))</f>
        <v/>
      </c>
      <c r="E227" s="15" t="str">
        <f>IF(OR(A227="",NOT(ISNUMBER(B227)),NOT(ISNUMBER(D227))),"",ROUND(B227*D227,2))</f>
        <v/>
      </c>
      <c r="F227" s="10" t="str">
        <f>IF(A227="","",IF(OR(ISNUMBER(MATCH(A227,'Ingredients'!$A$5:$A$154,0)),ISNUMBER(MATCH(A227,'Base recipes'!$H$5:$H$19,0))),IF(NOT(ISNUMBER(D227)),"price missing",IF(NOT(ISNUMBER(B227)),"quantity missing",IF(ISNUMBER(MATCH(A227,'Ingredients'!$A$5:$A$154,0)),"",IF(INDEX('Base recipes'!$K$5:$K$19,MATCH(A227,'Base recipes'!$H$5:$H$19,0))&gt;0,"base recipe incomplete","")))),"not found"))</f>
        <v/>
      </c>
      <c r="L227">
        <f>IF(F227="",0,1)</f>
        <v>0</v>
      </c>
    </row>
    <row r="228" spans="1:12" x14ac:dyDescent="0.25">
      <c r="A228" s="5"/>
      <c r="B228" s="12"/>
      <c r="C228" t="str">
        <f>IF(A228="","",IF(ISNUMBER(MATCH(A228,'Ingredients'!$A$5:$A$154,0)),INDEX('Ingredients'!$B$5:$B$154,MATCH(A228,'Ingredients'!$A$5:$A$154,0)),IF(ISNUMBER(MATCH(A228,'Base recipes'!$H$5:$H$19,0)),INDEX('Base recipes'!$I$5:$I$19,MATCH(A228,'Base recipes'!$H$5:$H$19,0)),"")))</f>
        <v/>
      </c>
      <c r="D228" s="13" t="str">
        <f>IF(A228="","",IF(ISNUMBER(MATCH(A228,'Ingredients'!$A$5:$A$154,0)),INDEX('Ingredients'!$G$5:$G$154,MATCH(A228,'Ingredients'!$A$5:$A$154,0)),IF(ISNUMBER(MATCH(A228,'Base recipes'!$H$5:$H$19,0)),INDEX('Base recipes'!$J$5:$J$19,MATCH(A228,'Base recipes'!$H$5:$H$19,0)),"")))</f>
        <v/>
      </c>
      <c r="E228" s="15" t="str">
        <f>IF(OR(A228="",NOT(ISNUMBER(B228)),NOT(ISNUMBER(D228))),"",ROUND(B228*D228,2))</f>
        <v/>
      </c>
      <c r="F228" s="10" t="str">
        <f>IF(A228="","",IF(OR(ISNUMBER(MATCH(A228,'Ingredients'!$A$5:$A$154,0)),ISNUMBER(MATCH(A228,'Base recipes'!$H$5:$H$19,0))),IF(NOT(ISNUMBER(D228)),"price missing",IF(NOT(ISNUMBER(B228)),"quantity missing",IF(ISNUMBER(MATCH(A228,'Ingredients'!$A$5:$A$154,0)),"",IF(INDEX('Base recipes'!$K$5:$K$19,MATCH(A228,'Base recipes'!$H$5:$H$19,0))&gt;0,"base recipe incomplete","")))),"not found"))</f>
        <v/>
      </c>
      <c r="L228">
        <f>IF(F228="",0,1)</f>
        <v>0</v>
      </c>
    </row>
    <row r="229" spans="1:12" x14ac:dyDescent="0.25">
      <c r="A229" s="5"/>
      <c r="B229" s="12"/>
      <c r="C229" t="str">
        <f>IF(A229="","",IF(ISNUMBER(MATCH(A229,'Ingredients'!$A$5:$A$154,0)),INDEX('Ingredients'!$B$5:$B$154,MATCH(A229,'Ingredients'!$A$5:$A$154,0)),IF(ISNUMBER(MATCH(A229,'Base recipes'!$H$5:$H$19,0)),INDEX('Base recipes'!$I$5:$I$19,MATCH(A229,'Base recipes'!$H$5:$H$19,0)),"")))</f>
        <v/>
      </c>
      <c r="D229" s="13" t="str">
        <f>IF(A229="","",IF(ISNUMBER(MATCH(A229,'Ingredients'!$A$5:$A$154,0)),INDEX('Ingredients'!$G$5:$G$154,MATCH(A229,'Ingredients'!$A$5:$A$154,0)),IF(ISNUMBER(MATCH(A229,'Base recipes'!$H$5:$H$19,0)),INDEX('Base recipes'!$J$5:$J$19,MATCH(A229,'Base recipes'!$H$5:$H$19,0)),"")))</f>
        <v/>
      </c>
      <c r="E229" s="15" t="str">
        <f>IF(OR(A229="",NOT(ISNUMBER(B229)),NOT(ISNUMBER(D229))),"",ROUND(B229*D229,2))</f>
        <v/>
      </c>
      <c r="F229" s="10" t="str">
        <f>IF(A229="","",IF(OR(ISNUMBER(MATCH(A229,'Ingredients'!$A$5:$A$154,0)),ISNUMBER(MATCH(A229,'Base recipes'!$H$5:$H$19,0))),IF(NOT(ISNUMBER(D229)),"price missing",IF(NOT(ISNUMBER(B229)),"quantity missing",IF(ISNUMBER(MATCH(A229,'Ingredients'!$A$5:$A$154,0)),"",IF(INDEX('Base recipes'!$K$5:$K$19,MATCH(A229,'Base recipes'!$H$5:$H$19,0))&gt;0,"base recipe incomplete","")))),"not found"))</f>
        <v/>
      </c>
      <c r="L229">
        <f>IF(F229="",0,1)</f>
        <v>0</v>
      </c>
    </row>
    <row r="230" spans="1:12" x14ac:dyDescent="0.25">
      <c r="A230" s="5"/>
      <c r="B230" s="12"/>
      <c r="C230" t="str">
        <f>IF(A230="","",IF(ISNUMBER(MATCH(A230,'Ingredients'!$A$5:$A$154,0)),INDEX('Ingredients'!$B$5:$B$154,MATCH(A230,'Ingredients'!$A$5:$A$154,0)),IF(ISNUMBER(MATCH(A230,'Base recipes'!$H$5:$H$19,0)),INDEX('Base recipes'!$I$5:$I$19,MATCH(A230,'Base recipes'!$H$5:$H$19,0)),"")))</f>
        <v/>
      </c>
      <c r="D230" s="13" t="str">
        <f>IF(A230="","",IF(ISNUMBER(MATCH(A230,'Ingredients'!$A$5:$A$154,0)),INDEX('Ingredients'!$G$5:$G$154,MATCH(A230,'Ingredients'!$A$5:$A$154,0)),IF(ISNUMBER(MATCH(A230,'Base recipes'!$H$5:$H$19,0)),INDEX('Base recipes'!$J$5:$J$19,MATCH(A230,'Base recipes'!$H$5:$H$19,0)),"")))</f>
        <v/>
      </c>
      <c r="E230" s="15" t="str">
        <f>IF(OR(A230="",NOT(ISNUMBER(B230)),NOT(ISNUMBER(D230))),"",ROUND(B230*D230,2))</f>
        <v/>
      </c>
      <c r="F230" s="10" t="str">
        <f>IF(A230="","",IF(OR(ISNUMBER(MATCH(A230,'Ingredients'!$A$5:$A$154,0)),ISNUMBER(MATCH(A230,'Base recipes'!$H$5:$H$19,0))),IF(NOT(ISNUMBER(D230)),"price missing",IF(NOT(ISNUMBER(B230)),"quantity missing",IF(ISNUMBER(MATCH(A230,'Ingredients'!$A$5:$A$154,0)),"",IF(INDEX('Base recipes'!$K$5:$K$19,MATCH(A230,'Base recipes'!$H$5:$H$19,0))&gt;0,"base recipe incomplete","")))),"not found"))</f>
        <v/>
      </c>
      <c r="L230">
        <f>IF(F230="",0,1)</f>
        <v>0</v>
      </c>
    </row>
    <row r="231" spans="1:12" x14ac:dyDescent="0.25">
      <c r="A231" s="5"/>
      <c r="B231" s="12"/>
      <c r="C231" t="str">
        <f>IF(A231="","",IF(ISNUMBER(MATCH(A231,'Ingredients'!$A$5:$A$154,0)),INDEX('Ingredients'!$B$5:$B$154,MATCH(A231,'Ingredients'!$A$5:$A$154,0)),IF(ISNUMBER(MATCH(A231,'Base recipes'!$H$5:$H$19,0)),INDEX('Base recipes'!$I$5:$I$19,MATCH(A231,'Base recipes'!$H$5:$H$19,0)),"")))</f>
        <v/>
      </c>
      <c r="D231" s="13" t="str">
        <f>IF(A231="","",IF(ISNUMBER(MATCH(A231,'Ingredients'!$A$5:$A$154,0)),INDEX('Ingredients'!$G$5:$G$154,MATCH(A231,'Ingredients'!$A$5:$A$154,0)),IF(ISNUMBER(MATCH(A231,'Base recipes'!$H$5:$H$19,0)),INDEX('Base recipes'!$J$5:$J$19,MATCH(A231,'Base recipes'!$H$5:$H$19,0)),"")))</f>
        <v/>
      </c>
      <c r="E231" s="15" t="str">
        <f>IF(OR(A231="",NOT(ISNUMBER(B231)),NOT(ISNUMBER(D231))),"",ROUND(B231*D231,2))</f>
        <v/>
      </c>
      <c r="F231" s="10" t="str">
        <f>IF(A231="","",IF(OR(ISNUMBER(MATCH(A231,'Ingredients'!$A$5:$A$154,0)),ISNUMBER(MATCH(A231,'Base recipes'!$H$5:$H$19,0))),IF(NOT(ISNUMBER(D231)),"price missing",IF(NOT(ISNUMBER(B231)),"quantity missing",IF(ISNUMBER(MATCH(A231,'Ingredients'!$A$5:$A$154,0)),"",IF(INDEX('Base recipes'!$K$5:$K$19,MATCH(A231,'Base recipes'!$H$5:$H$19,0))&gt;0,"base recipe incomplete","")))),"not found"))</f>
        <v/>
      </c>
      <c r="L231">
        <f>IF(F231="",0,1)</f>
        <v>0</v>
      </c>
    </row>
    <row r="232" spans="1:12" x14ac:dyDescent="0.25">
      <c r="A232" s="5"/>
      <c r="B232" s="12"/>
      <c r="C232" t="str">
        <f>IF(A232="","",IF(ISNUMBER(MATCH(A232,'Ingredients'!$A$5:$A$154,0)),INDEX('Ingredients'!$B$5:$B$154,MATCH(A232,'Ingredients'!$A$5:$A$154,0)),IF(ISNUMBER(MATCH(A232,'Base recipes'!$H$5:$H$19,0)),INDEX('Base recipes'!$I$5:$I$19,MATCH(A232,'Base recipes'!$H$5:$H$19,0)),"")))</f>
        <v/>
      </c>
      <c r="D232" s="13" t="str">
        <f>IF(A232="","",IF(ISNUMBER(MATCH(A232,'Ingredients'!$A$5:$A$154,0)),INDEX('Ingredients'!$G$5:$G$154,MATCH(A232,'Ingredients'!$A$5:$A$154,0)),IF(ISNUMBER(MATCH(A232,'Base recipes'!$H$5:$H$19,0)),INDEX('Base recipes'!$J$5:$J$19,MATCH(A232,'Base recipes'!$H$5:$H$19,0)),"")))</f>
        <v/>
      </c>
      <c r="E232" s="15" t="str">
        <f>IF(OR(A232="",NOT(ISNUMBER(B232)),NOT(ISNUMBER(D232))),"",ROUND(B232*D232,2))</f>
        <v/>
      </c>
      <c r="F232" s="10" t="str">
        <f>IF(A232="","",IF(OR(ISNUMBER(MATCH(A232,'Ingredients'!$A$5:$A$154,0)),ISNUMBER(MATCH(A232,'Base recipes'!$H$5:$H$19,0))),IF(NOT(ISNUMBER(D232)),"price missing",IF(NOT(ISNUMBER(B232)),"quantity missing",IF(ISNUMBER(MATCH(A232,'Ingredients'!$A$5:$A$154,0)),"",IF(INDEX('Base recipes'!$K$5:$K$19,MATCH(A232,'Base recipes'!$H$5:$H$19,0))&gt;0,"base recipe incomplete","")))),"not found"))</f>
        <v/>
      </c>
      <c r="L232">
        <f>IF(F232="",0,1)</f>
        <v>0</v>
      </c>
    </row>
    <row r="233" spans="1:12" x14ac:dyDescent="0.25">
      <c r="A233" s="5"/>
      <c r="B233" s="12"/>
      <c r="C233" t="str">
        <f>IF(A233="","",IF(ISNUMBER(MATCH(A233,'Ingredients'!$A$5:$A$154,0)),INDEX('Ingredients'!$B$5:$B$154,MATCH(A233,'Ingredients'!$A$5:$A$154,0)),IF(ISNUMBER(MATCH(A233,'Base recipes'!$H$5:$H$19,0)),INDEX('Base recipes'!$I$5:$I$19,MATCH(A233,'Base recipes'!$H$5:$H$19,0)),"")))</f>
        <v/>
      </c>
      <c r="D233" s="13" t="str">
        <f>IF(A233="","",IF(ISNUMBER(MATCH(A233,'Ingredients'!$A$5:$A$154,0)),INDEX('Ingredients'!$G$5:$G$154,MATCH(A233,'Ingredients'!$A$5:$A$154,0)),IF(ISNUMBER(MATCH(A233,'Base recipes'!$H$5:$H$19,0)),INDEX('Base recipes'!$J$5:$J$19,MATCH(A233,'Base recipes'!$H$5:$H$19,0)),"")))</f>
        <v/>
      </c>
      <c r="E233" s="15" t="str">
        <f>IF(OR(A233="",NOT(ISNUMBER(B233)),NOT(ISNUMBER(D233))),"",ROUND(B233*D233,2))</f>
        <v/>
      </c>
      <c r="F233" s="10" t="str">
        <f>IF(A233="","",IF(OR(ISNUMBER(MATCH(A233,'Ingredients'!$A$5:$A$154,0)),ISNUMBER(MATCH(A233,'Base recipes'!$H$5:$H$19,0))),IF(NOT(ISNUMBER(D233)),"price missing",IF(NOT(ISNUMBER(B233)),"quantity missing",IF(ISNUMBER(MATCH(A233,'Ingredients'!$A$5:$A$154,0)),"",IF(INDEX('Base recipes'!$K$5:$K$19,MATCH(A233,'Base recipes'!$H$5:$H$19,0))&gt;0,"base recipe incomplete","")))),"not found"))</f>
        <v/>
      </c>
      <c r="L233">
        <f>IF(F233="",0,1)</f>
        <v>0</v>
      </c>
    </row>
    <row r="234" spans="1:12" x14ac:dyDescent="0.25">
      <c r="A234" s="5"/>
      <c r="B234" s="12"/>
      <c r="C234" t="str">
        <f>IF(A234="","",IF(ISNUMBER(MATCH(A234,'Ingredients'!$A$5:$A$154,0)),INDEX('Ingredients'!$B$5:$B$154,MATCH(A234,'Ingredients'!$A$5:$A$154,0)),IF(ISNUMBER(MATCH(A234,'Base recipes'!$H$5:$H$19,0)),INDEX('Base recipes'!$I$5:$I$19,MATCH(A234,'Base recipes'!$H$5:$H$19,0)),"")))</f>
        <v/>
      </c>
      <c r="D234" s="13" t="str">
        <f>IF(A234="","",IF(ISNUMBER(MATCH(A234,'Ingredients'!$A$5:$A$154,0)),INDEX('Ingredients'!$G$5:$G$154,MATCH(A234,'Ingredients'!$A$5:$A$154,0)),IF(ISNUMBER(MATCH(A234,'Base recipes'!$H$5:$H$19,0)),INDEX('Base recipes'!$J$5:$J$19,MATCH(A234,'Base recipes'!$H$5:$H$19,0)),"")))</f>
        <v/>
      </c>
      <c r="E234" s="15" t="str">
        <f>IF(OR(A234="",NOT(ISNUMBER(B234)),NOT(ISNUMBER(D234))),"",ROUND(B234*D234,2))</f>
        <v/>
      </c>
      <c r="F234" s="10" t="str">
        <f>IF(A234="","",IF(OR(ISNUMBER(MATCH(A234,'Ingredients'!$A$5:$A$154,0)),ISNUMBER(MATCH(A234,'Base recipes'!$H$5:$H$19,0))),IF(NOT(ISNUMBER(D234)),"price missing",IF(NOT(ISNUMBER(B234)),"quantity missing",IF(ISNUMBER(MATCH(A234,'Ingredients'!$A$5:$A$154,0)),"",IF(INDEX('Base recipes'!$K$5:$K$19,MATCH(A234,'Base recipes'!$H$5:$H$19,0))&gt;0,"base recipe incomplete","")))),"not found"))</f>
        <v/>
      </c>
      <c r="L234">
        <f>IF(F234="",0,1)</f>
        <v>0</v>
      </c>
    </row>
    <row r="235" spans="1:12" x14ac:dyDescent="0.25">
      <c r="A235" s="5"/>
      <c r="B235" s="12"/>
      <c r="C235" t="str">
        <f>IF(A235="","",IF(ISNUMBER(MATCH(A235,'Ingredients'!$A$5:$A$154,0)),INDEX('Ingredients'!$B$5:$B$154,MATCH(A235,'Ingredients'!$A$5:$A$154,0)),IF(ISNUMBER(MATCH(A235,'Base recipes'!$H$5:$H$19,0)),INDEX('Base recipes'!$I$5:$I$19,MATCH(A235,'Base recipes'!$H$5:$H$19,0)),"")))</f>
        <v/>
      </c>
      <c r="D235" s="13" t="str">
        <f>IF(A235="","",IF(ISNUMBER(MATCH(A235,'Ingredients'!$A$5:$A$154,0)),INDEX('Ingredients'!$G$5:$G$154,MATCH(A235,'Ingredients'!$A$5:$A$154,0)),IF(ISNUMBER(MATCH(A235,'Base recipes'!$H$5:$H$19,0)),INDEX('Base recipes'!$J$5:$J$19,MATCH(A235,'Base recipes'!$H$5:$H$19,0)),"")))</f>
        <v/>
      </c>
      <c r="E235" s="15" t="str">
        <f>IF(OR(A235="",NOT(ISNUMBER(B235)),NOT(ISNUMBER(D235))),"",ROUND(B235*D235,2))</f>
        <v/>
      </c>
      <c r="F235" s="10" t="str">
        <f>IF(A235="","",IF(OR(ISNUMBER(MATCH(A235,'Ingredients'!$A$5:$A$154,0)),ISNUMBER(MATCH(A235,'Base recipes'!$H$5:$H$19,0))),IF(NOT(ISNUMBER(D235)),"price missing",IF(NOT(ISNUMBER(B235)),"quantity missing",IF(ISNUMBER(MATCH(A235,'Ingredients'!$A$5:$A$154,0)),"",IF(INDEX('Base recipes'!$K$5:$K$19,MATCH(A235,'Base recipes'!$H$5:$H$19,0))&gt;0,"base recipe incomplete","")))),"not found"))</f>
        <v/>
      </c>
      <c r="L235">
        <f>IF(F235="",0,1)</f>
        <v>0</v>
      </c>
    </row>
    <row r="236" spans="1:12" x14ac:dyDescent="0.25">
      <c r="A236" s="5"/>
      <c r="B236" s="12"/>
      <c r="C236" t="str">
        <f>IF(A236="","",IF(ISNUMBER(MATCH(A236,'Ingredients'!$A$5:$A$154,0)),INDEX('Ingredients'!$B$5:$B$154,MATCH(A236,'Ingredients'!$A$5:$A$154,0)),IF(ISNUMBER(MATCH(A236,'Base recipes'!$H$5:$H$19,0)),INDEX('Base recipes'!$I$5:$I$19,MATCH(A236,'Base recipes'!$H$5:$H$19,0)),"")))</f>
        <v/>
      </c>
      <c r="D236" s="13" t="str">
        <f>IF(A236="","",IF(ISNUMBER(MATCH(A236,'Ingredients'!$A$5:$A$154,0)),INDEX('Ingredients'!$G$5:$G$154,MATCH(A236,'Ingredients'!$A$5:$A$154,0)),IF(ISNUMBER(MATCH(A236,'Base recipes'!$H$5:$H$19,0)),INDEX('Base recipes'!$J$5:$J$19,MATCH(A236,'Base recipes'!$H$5:$H$19,0)),"")))</f>
        <v/>
      </c>
      <c r="E236" s="15" t="str">
        <f>IF(OR(A236="",NOT(ISNUMBER(B236)),NOT(ISNUMBER(D236))),"",ROUND(B236*D236,2))</f>
        <v/>
      </c>
      <c r="F236" s="10" t="str">
        <f>IF(A236="","",IF(OR(ISNUMBER(MATCH(A236,'Ingredients'!$A$5:$A$154,0)),ISNUMBER(MATCH(A236,'Base recipes'!$H$5:$H$19,0))),IF(NOT(ISNUMBER(D236)),"price missing",IF(NOT(ISNUMBER(B236)),"quantity missing",IF(ISNUMBER(MATCH(A236,'Ingredients'!$A$5:$A$154,0)),"",IF(INDEX('Base recipes'!$K$5:$K$19,MATCH(A236,'Base recipes'!$H$5:$H$19,0))&gt;0,"base recipe incomplete","")))),"not found"))</f>
        <v/>
      </c>
      <c r="L236">
        <f>IF(F236="",0,1)</f>
        <v>0</v>
      </c>
    </row>
    <row r="237" spans="1:12" x14ac:dyDescent="0.25">
      <c r="A237" s="5"/>
      <c r="B237" s="12"/>
      <c r="C237" t="str">
        <f>IF(A237="","",IF(ISNUMBER(MATCH(A237,'Ingredients'!$A$5:$A$154,0)),INDEX('Ingredients'!$B$5:$B$154,MATCH(A237,'Ingredients'!$A$5:$A$154,0)),IF(ISNUMBER(MATCH(A237,'Base recipes'!$H$5:$H$19,0)),INDEX('Base recipes'!$I$5:$I$19,MATCH(A237,'Base recipes'!$H$5:$H$19,0)),"")))</f>
        <v/>
      </c>
      <c r="D237" s="13" t="str">
        <f>IF(A237="","",IF(ISNUMBER(MATCH(A237,'Ingredients'!$A$5:$A$154,0)),INDEX('Ingredients'!$G$5:$G$154,MATCH(A237,'Ingredients'!$A$5:$A$154,0)),IF(ISNUMBER(MATCH(A237,'Base recipes'!$H$5:$H$19,0)),INDEX('Base recipes'!$J$5:$J$19,MATCH(A237,'Base recipes'!$H$5:$H$19,0)),"")))</f>
        <v/>
      </c>
      <c r="E237" s="15" t="str">
        <f>IF(OR(A237="",NOT(ISNUMBER(B237)),NOT(ISNUMBER(D237))),"",ROUND(B237*D237,2))</f>
        <v/>
      </c>
      <c r="F237" s="10" t="str">
        <f>IF(A237="","",IF(OR(ISNUMBER(MATCH(A237,'Ingredients'!$A$5:$A$154,0)),ISNUMBER(MATCH(A237,'Base recipes'!$H$5:$H$19,0))),IF(NOT(ISNUMBER(D237)),"price missing",IF(NOT(ISNUMBER(B237)),"quantity missing",IF(ISNUMBER(MATCH(A237,'Ingredients'!$A$5:$A$154,0)),"",IF(INDEX('Base recipes'!$K$5:$K$19,MATCH(A237,'Base recipes'!$H$5:$H$19,0))&gt;0,"base recipe incomplete","")))),"not found"))</f>
        <v/>
      </c>
      <c r="L237">
        <f>IF(F237="",0,1)</f>
        <v>0</v>
      </c>
    </row>
    <row r="238" spans="1:12" x14ac:dyDescent="0.25">
      <c r="A238" s="5"/>
      <c r="B238" s="12"/>
      <c r="C238" t="str">
        <f>IF(A238="","",IF(ISNUMBER(MATCH(A238,'Ingredients'!$A$5:$A$154,0)),INDEX('Ingredients'!$B$5:$B$154,MATCH(A238,'Ingredients'!$A$5:$A$154,0)),IF(ISNUMBER(MATCH(A238,'Base recipes'!$H$5:$H$19,0)),INDEX('Base recipes'!$I$5:$I$19,MATCH(A238,'Base recipes'!$H$5:$H$19,0)),"")))</f>
        <v/>
      </c>
      <c r="D238" s="13" t="str">
        <f>IF(A238="","",IF(ISNUMBER(MATCH(A238,'Ingredients'!$A$5:$A$154,0)),INDEX('Ingredients'!$G$5:$G$154,MATCH(A238,'Ingredients'!$A$5:$A$154,0)),IF(ISNUMBER(MATCH(A238,'Base recipes'!$H$5:$H$19,0)),INDEX('Base recipes'!$J$5:$J$19,MATCH(A238,'Base recipes'!$H$5:$H$19,0)),"")))</f>
        <v/>
      </c>
      <c r="E238" s="15" t="str">
        <f>IF(OR(A238="",NOT(ISNUMBER(B238)),NOT(ISNUMBER(D238))),"",ROUND(B238*D238,2))</f>
        <v/>
      </c>
      <c r="F238" s="10" t="str">
        <f>IF(A238="","",IF(OR(ISNUMBER(MATCH(A238,'Ingredients'!$A$5:$A$154,0)),ISNUMBER(MATCH(A238,'Base recipes'!$H$5:$H$19,0))),IF(NOT(ISNUMBER(D238)),"price missing",IF(NOT(ISNUMBER(B238)),"quantity missing",IF(ISNUMBER(MATCH(A238,'Ingredients'!$A$5:$A$154,0)),"",IF(INDEX('Base recipes'!$K$5:$K$19,MATCH(A238,'Base recipes'!$H$5:$H$19,0))&gt;0,"base recipe incomplete","")))),"not found"))</f>
        <v/>
      </c>
      <c r="L238">
        <f>IF(F238="",0,1)</f>
        <v>0</v>
      </c>
    </row>
    <row r="239" spans="1:12" x14ac:dyDescent="0.25">
      <c r="A239" s="5"/>
      <c r="B239" s="12"/>
      <c r="C239" t="str">
        <f>IF(A239="","",IF(ISNUMBER(MATCH(A239,'Ingredients'!$A$5:$A$154,0)),INDEX('Ingredients'!$B$5:$B$154,MATCH(A239,'Ingredients'!$A$5:$A$154,0)),IF(ISNUMBER(MATCH(A239,'Base recipes'!$H$5:$H$19,0)),INDEX('Base recipes'!$I$5:$I$19,MATCH(A239,'Base recipes'!$H$5:$H$19,0)),"")))</f>
        <v/>
      </c>
      <c r="D239" s="13" t="str">
        <f>IF(A239="","",IF(ISNUMBER(MATCH(A239,'Ingredients'!$A$5:$A$154,0)),INDEX('Ingredients'!$G$5:$G$154,MATCH(A239,'Ingredients'!$A$5:$A$154,0)),IF(ISNUMBER(MATCH(A239,'Base recipes'!$H$5:$H$19,0)),INDEX('Base recipes'!$J$5:$J$19,MATCH(A239,'Base recipes'!$H$5:$H$19,0)),"")))</f>
        <v/>
      </c>
      <c r="E239" s="15" t="str">
        <f>IF(OR(A239="",NOT(ISNUMBER(B239)),NOT(ISNUMBER(D239))),"",ROUND(B239*D239,2))</f>
        <v/>
      </c>
      <c r="F239" s="10" t="str">
        <f>IF(A239="","",IF(OR(ISNUMBER(MATCH(A239,'Ingredients'!$A$5:$A$154,0)),ISNUMBER(MATCH(A239,'Base recipes'!$H$5:$H$19,0))),IF(NOT(ISNUMBER(D239)),"price missing",IF(NOT(ISNUMBER(B239)),"quantity missing",IF(ISNUMBER(MATCH(A239,'Ingredients'!$A$5:$A$154,0)),"",IF(INDEX('Base recipes'!$K$5:$K$19,MATCH(A239,'Base recipes'!$H$5:$H$19,0))&gt;0,"base recipe incomplete","")))),"not found"))</f>
        <v/>
      </c>
      <c r="L239">
        <f>IF(F239="",0,1)</f>
        <v>0</v>
      </c>
    </row>
    <row r="240" spans="1:12" x14ac:dyDescent="0.25">
      <c r="A240" s="5"/>
      <c r="B240" s="12"/>
      <c r="C240" t="str">
        <f>IF(A240="","",IF(ISNUMBER(MATCH(A240,'Ingredients'!$A$5:$A$154,0)),INDEX('Ingredients'!$B$5:$B$154,MATCH(A240,'Ingredients'!$A$5:$A$154,0)),IF(ISNUMBER(MATCH(A240,'Base recipes'!$H$5:$H$19,0)),INDEX('Base recipes'!$I$5:$I$19,MATCH(A240,'Base recipes'!$H$5:$H$19,0)),"")))</f>
        <v/>
      </c>
      <c r="D240" s="13" t="str">
        <f>IF(A240="","",IF(ISNUMBER(MATCH(A240,'Ingredients'!$A$5:$A$154,0)),INDEX('Ingredients'!$G$5:$G$154,MATCH(A240,'Ingredients'!$A$5:$A$154,0)),IF(ISNUMBER(MATCH(A240,'Base recipes'!$H$5:$H$19,0)),INDEX('Base recipes'!$J$5:$J$19,MATCH(A240,'Base recipes'!$H$5:$H$19,0)),"")))</f>
        <v/>
      </c>
      <c r="E240" s="15" t="str">
        <f>IF(OR(A240="",NOT(ISNUMBER(B240)),NOT(ISNUMBER(D240))),"",ROUND(B240*D240,2))</f>
        <v/>
      </c>
      <c r="F240" s="10" t="str">
        <f>IF(A240="","",IF(OR(ISNUMBER(MATCH(A240,'Ingredients'!$A$5:$A$154,0)),ISNUMBER(MATCH(A240,'Base recipes'!$H$5:$H$19,0))),IF(NOT(ISNUMBER(D240)),"price missing",IF(NOT(ISNUMBER(B240)),"quantity missing",IF(ISNUMBER(MATCH(A240,'Ingredients'!$A$5:$A$154,0)),"",IF(INDEX('Base recipes'!$K$5:$K$19,MATCH(A240,'Base recipes'!$H$5:$H$19,0))&gt;0,"base recipe incomplete","")))),"not found"))</f>
        <v/>
      </c>
      <c r="L240">
        <f>IF(F240="",0,1)</f>
        <v>0</v>
      </c>
    </row>
    <row r="241" spans="1:12" x14ac:dyDescent="0.25">
      <c r="A241" s="5"/>
      <c r="B241" s="12"/>
      <c r="C241" t="str">
        <f>IF(A241="","",IF(ISNUMBER(MATCH(A241,'Ingredients'!$A$5:$A$154,0)),INDEX('Ingredients'!$B$5:$B$154,MATCH(A241,'Ingredients'!$A$5:$A$154,0)),IF(ISNUMBER(MATCH(A241,'Base recipes'!$H$5:$H$19,0)),INDEX('Base recipes'!$I$5:$I$19,MATCH(A241,'Base recipes'!$H$5:$H$19,0)),"")))</f>
        <v/>
      </c>
      <c r="D241" s="13" t="str">
        <f>IF(A241="","",IF(ISNUMBER(MATCH(A241,'Ingredients'!$A$5:$A$154,0)),INDEX('Ingredients'!$G$5:$G$154,MATCH(A241,'Ingredients'!$A$5:$A$154,0)),IF(ISNUMBER(MATCH(A241,'Base recipes'!$H$5:$H$19,0)),INDEX('Base recipes'!$J$5:$J$19,MATCH(A241,'Base recipes'!$H$5:$H$19,0)),"")))</f>
        <v/>
      </c>
      <c r="E241" s="15" t="str">
        <f>IF(OR(A241="",NOT(ISNUMBER(B241)),NOT(ISNUMBER(D241))),"",ROUND(B241*D241,2))</f>
        <v/>
      </c>
      <c r="F241" s="10" t="str">
        <f>IF(A241="","",IF(OR(ISNUMBER(MATCH(A241,'Ingredients'!$A$5:$A$154,0)),ISNUMBER(MATCH(A241,'Base recipes'!$H$5:$H$19,0))),IF(NOT(ISNUMBER(D241)),"price missing",IF(NOT(ISNUMBER(B241)),"quantity missing",IF(ISNUMBER(MATCH(A241,'Ingredients'!$A$5:$A$154,0)),"",IF(INDEX('Base recipes'!$K$5:$K$19,MATCH(A241,'Base recipes'!$H$5:$H$19,0))&gt;0,"base recipe incomplete","")))),"not found"))</f>
        <v/>
      </c>
      <c r="L241">
        <f>IF(F241="",0,1)</f>
        <v>0</v>
      </c>
    </row>
    <row r="242" spans="1:5" x14ac:dyDescent="0.25">
      <c r="A242" s="16" t="s">
        <v>47</v>
      </c>
      <c r="E242" s="9" t="str">
        <f>IF(A225="","",ROUND(SUM(E227:E241),2))</f>
        <v/>
      </c>
    </row>
    <row r="243" spans="1:5" x14ac:dyDescent="0.25">
      <c r="A243" s="16" t="s">
        <v>50</v>
      </c>
      <c r="E243" s="9" t="str">
        <f>IF(OR(A225="",NOT(ISNUMBER(C225))),"",IF(C225&lt;=0,"",ROUND(E242/C225,2)))</f>
        <v/>
      </c>
    </row>
    <row r="245" spans="1:5" x14ac:dyDescent="0.25">
      <c r="A245" s="11"/>
      <c r="B245" s="2" t="s">
        <v>52</v>
      </c>
      <c r="C245" s="5"/>
      <c r="D245" s="2" t="str">
        <f>IF(C245=1,"portion","portions")</f>
        <v>portions</v>
      </c>
      <c r="E245" s="10" t="str">
        <f>IF(A245="","",IF(COUNTIF($H$5:$H$34,A245)&gt;1,"name used twice, only the first counts",IF(NOT(ISNUMBER(C245)),"number of portions missing",IF(C245&lt;=0,"number of portions missing",IF(SUM(L247:L261)&gt;0,"check the rows with a note","")))))</f>
        <v/>
      </c>
    </row>
    <row r="246" spans="1:6" x14ac:dyDescent="0.25">
      <c r="A246" s="4" t="s">
        <v>43</v>
      </c>
      <c r="B246" s="4" t="s">
        <v>44</v>
      </c>
      <c r="C246" s="4" t="s">
        <v>18</v>
      </c>
      <c r="D246" s="4" t="s">
        <v>45</v>
      </c>
      <c r="E246" s="4" t="s">
        <v>46</v>
      </c>
      <c r="F246" s="4" t="s">
        <v>24</v>
      </c>
    </row>
    <row r="247" spans="1:12" x14ac:dyDescent="0.25">
      <c r="A247" s="5"/>
      <c r="B247" s="12"/>
      <c r="C247" t="str">
        <f>IF(A247="","",IF(ISNUMBER(MATCH(A247,'Ingredients'!$A$5:$A$154,0)),INDEX('Ingredients'!$B$5:$B$154,MATCH(A247,'Ingredients'!$A$5:$A$154,0)),IF(ISNUMBER(MATCH(A247,'Base recipes'!$H$5:$H$19,0)),INDEX('Base recipes'!$I$5:$I$19,MATCH(A247,'Base recipes'!$H$5:$H$19,0)),"")))</f>
        <v/>
      </c>
      <c r="D247" s="13" t="str">
        <f>IF(A247="","",IF(ISNUMBER(MATCH(A247,'Ingredients'!$A$5:$A$154,0)),INDEX('Ingredients'!$G$5:$G$154,MATCH(A247,'Ingredients'!$A$5:$A$154,0)),IF(ISNUMBER(MATCH(A247,'Base recipes'!$H$5:$H$19,0)),INDEX('Base recipes'!$J$5:$J$19,MATCH(A247,'Base recipes'!$H$5:$H$19,0)),"")))</f>
        <v/>
      </c>
      <c r="E247" s="15" t="str">
        <f>IF(OR(A247="",NOT(ISNUMBER(B247)),NOT(ISNUMBER(D247))),"",ROUND(B247*D247,2))</f>
        <v/>
      </c>
      <c r="F247" s="10" t="str">
        <f>IF(A247="","",IF(OR(ISNUMBER(MATCH(A247,'Ingredients'!$A$5:$A$154,0)),ISNUMBER(MATCH(A247,'Base recipes'!$H$5:$H$19,0))),IF(NOT(ISNUMBER(D247)),"price missing",IF(NOT(ISNUMBER(B247)),"quantity missing",IF(ISNUMBER(MATCH(A247,'Ingredients'!$A$5:$A$154,0)),"",IF(INDEX('Base recipes'!$K$5:$K$19,MATCH(A247,'Base recipes'!$H$5:$H$19,0))&gt;0,"base recipe incomplete","")))),"not found"))</f>
        <v/>
      </c>
      <c r="L247">
        <f>IF(F247="",0,1)</f>
        <v>0</v>
      </c>
    </row>
    <row r="248" spans="1:12" x14ac:dyDescent="0.25">
      <c r="A248" s="5"/>
      <c r="B248" s="12"/>
      <c r="C248" t="str">
        <f>IF(A248="","",IF(ISNUMBER(MATCH(A248,'Ingredients'!$A$5:$A$154,0)),INDEX('Ingredients'!$B$5:$B$154,MATCH(A248,'Ingredients'!$A$5:$A$154,0)),IF(ISNUMBER(MATCH(A248,'Base recipes'!$H$5:$H$19,0)),INDEX('Base recipes'!$I$5:$I$19,MATCH(A248,'Base recipes'!$H$5:$H$19,0)),"")))</f>
        <v/>
      </c>
      <c r="D248" s="13" t="str">
        <f>IF(A248="","",IF(ISNUMBER(MATCH(A248,'Ingredients'!$A$5:$A$154,0)),INDEX('Ingredients'!$G$5:$G$154,MATCH(A248,'Ingredients'!$A$5:$A$154,0)),IF(ISNUMBER(MATCH(A248,'Base recipes'!$H$5:$H$19,0)),INDEX('Base recipes'!$J$5:$J$19,MATCH(A248,'Base recipes'!$H$5:$H$19,0)),"")))</f>
        <v/>
      </c>
      <c r="E248" s="15" t="str">
        <f>IF(OR(A248="",NOT(ISNUMBER(B248)),NOT(ISNUMBER(D248))),"",ROUND(B248*D248,2))</f>
        <v/>
      </c>
      <c r="F248" s="10" t="str">
        <f>IF(A248="","",IF(OR(ISNUMBER(MATCH(A248,'Ingredients'!$A$5:$A$154,0)),ISNUMBER(MATCH(A248,'Base recipes'!$H$5:$H$19,0))),IF(NOT(ISNUMBER(D248)),"price missing",IF(NOT(ISNUMBER(B248)),"quantity missing",IF(ISNUMBER(MATCH(A248,'Ingredients'!$A$5:$A$154,0)),"",IF(INDEX('Base recipes'!$K$5:$K$19,MATCH(A248,'Base recipes'!$H$5:$H$19,0))&gt;0,"base recipe incomplete","")))),"not found"))</f>
        <v/>
      </c>
      <c r="L248">
        <f>IF(F248="",0,1)</f>
        <v>0</v>
      </c>
    </row>
    <row r="249" spans="1:12" x14ac:dyDescent="0.25">
      <c r="A249" s="5"/>
      <c r="B249" s="12"/>
      <c r="C249" t="str">
        <f>IF(A249="","",IF(ISNUMBER(MATCH(A249,'Ingredients'!$A$5:$A$154,0)),INDEX('Ingredients'!$B$5:$B$154,MATCH(A249,'Ingredients'!$A$5:$A$154,0)),IF(ISNUMBER(MATCH(A249,'Base recipes'!$H$5:$H$19,0)),INDEX('Base recipes'!$I$5:$I$19,MATCH(A249,'Base recipes'!$H$5:$H$19,0)),"")))</f>
        <v/>
      </c>
      <c r="D249" s="13" t="str">
        <f>IF(A249="","",IF(ISNUMBER(MATCH(A249,'Ingredients'!$A$5:$A$154,0)),INDEX('Ingredients'!$G$5:$G$154,MATCH(A249,'Ingredients'!$A$5:$A$154,0)),IF(ISNUMBER(MATCH(A249,'Base recipes'!$H$5:$H$19,0)),INDEX('Base recipes'!$J$5:$J$19,MATCH(A249,'Base recipes'!$H$5:$H$19,0)),"")))</f>
        <v/>
      </c>
      <c r="E249" s="15" t="str">
        <f>IF(OR(A249="",NOT(ISNUMBER(B249)),NOT(ISNUMBER(D249))),"",ROUND(B249*D249,2))</f>
        <v/>
      </c>
      <c r="F249" s="10" t="str">
        <f>IF(A249="","",IF(OR(ISNUMBER(MATCH(A249,'Ingredients'!$A$5:$A$154,0)),ISNUMBER(MATCH(A249,'Base recipes'!$H$5:$H$19,0))),IF(NOT(ISNUMBER(D249)),"price missing",IF(NOT(ISNUMBER(B249)),"quantity missing",IF(ISNUMBER(MATCH(A249,'Ingredients'!$A$5:$A$154,0)),"",IF(INDEX('Base recipes'!$K$5:$K$19,MATCH(A249,'Base recipes'!$H$5:$H$19,0))&gt;0,"base recipe incomplete","")))),"not found"))</f>
        <v/>
      </c>
      <c r="L249">
        <f>IF(F249="",0,1)</f>
        <v>0</v>
      </c>
    </row>
    <row r="250" spans="1:12" x14ac:dyDescent="0.25">
      <c r="A250" s="5"/>
      <c r="B250" s="12"/>
      <c r="C250" t="str">
        <f>IF(A250="","",IF(ISNUMBER(MATCH(A250,'Ingredients'!$A$5:$A$154,0)),INDEX('Ingredients'!$B$5:$B$154,MATCH(A250,'Ingredients'!$A$5:$A$154,0)),IF(ISNUMBER(MATCH(A250,'Base recipes'!$H$5:$H$19,0)),INDEX('Base recipes'!$I$5:$I$19,MATCH(A250,'Base recipes'!$H$5:$H$19,0)),"")))</f>
        <v/>
      </c>
      <c r="D250" s="13" t="str">
        <f>IF(A250="","",IF(ISNUMBER(MATCH(A250,'Ingredients'!$A$5:$A$154,0)),INDEX('Ingredients'!$G$5:$G$154,MATCH(A250,'Ingredients'!$A$5:$A$154,0)),IF(ISNUMBER(MATCH(A250,'Base recipes'!$H$5:$H$19,0)),INDEX('Base recipes'!$J$5:$J$19,MATCH(A250,'Base recipes'!$H$5:$H$19,0)),"")))</f>
        <v/>
      </c>
      <c r="E250" s="15" t="str">
        <f>IF(OR(A250="",NOT(ISNUMBER(B250)),NOT(ISNUMBER(D250))),"",ROUND(B250*D250,2))</f>
        <v/>
      </c>
      <c r="F250" s="10" t="str">
        <f>IF(A250="","",IF(OR(ISNUMBER(MATCH(A250,'Ingredients'!$A$5:$A$154,0)),ISNUMBER(MATCH(A250,'Base recipes'!$H$5:$H$19,0))),IF(NOT(ISNUMBER(D250)),"price missing",IF(NOT(ISNUMBER(B250)),"quantity missing",IF(ISNUMBER(MATCH(A250,'Ingredients'!$A$5:$A$154,0)),"",IF(INDEX('Base recipes'!$K$5:$K$19,MATCH(A250,'Base recipes'!$H$5:$H$19,0))&gt;0,"base recipe incomplete","")))),"not found"))</f>
        <v/>
      </c>
      <c r="L250">
        <f>IF(F250="",0,1)</f>
        <v>0</v>
      </c>
    </row>
    <row r="251" spans="1:12" x14ac:dyDescent="0.25">
      <c r="A251" s="5"/>
      <c r="B251" s="12"/>
      <c r="C251" t="str">
        <f>IF(A251="","",IF(ISNUMBER(MATCH(A251,'Ingredients'!$A$5:$A$154,0)),INDEX('Ingredients'!$B$5:$B$154,MATCH(A251,'Ingredients'!$A$5:$A$154,0)),IF(ISNUMBER(MATCH(A251,'Base recipes'!$H$5:$H$19,0)),INDEX('Base recipes'!$I$5:$I$19,MATCH(A251,'Base recipes'!$H$5:$H$19,0)),"")))</f>
        <v/>
      </c>
      <c r="D251" s="13" t="str">
        <f>IF(A251="","",IF(ISNUMBER(MATCH(A251,'Ingredients'!$A$5:$A$154,0)),INDEX('Ingredients'!$G$5:$G$154,MATCH(A251,'Ingredients'!$A$5:$A$154,0)),IF(ISNUMBER(MATCH(A251,'Base recipes'!$H$5:$H$19,0)),INDEX('Base recipes'!$J$5:$J$19,MATCH(A251,'Base recipes'!$H$5:$H$19,0)),"")))</f>
        <v/>
      </c>
      <c r="E251" s="15" t="str">
        <f>IF(OR(A251="",NOT(ISNUMBER(B251)),NOT(ISNUMBER(D251))),"",ROUND(B251*D251,2))</f>
        <v/>
      </c>
      <c r="F251" s="10" t="str">
        <f>IF(A251="","",IF(OR(ISNUMBER(MATCH(A251,'Ingredients'!$A$5:$A$154,0)),ISNUMBER(MATCH(A251,'Base recipes'!$H$5:$H$19,0))),IF(NOT(ISNUMBER(D251)),"price missing",IF(NOT(ISNUMBER(B251)),"quantity missing",IF(ISNUMBER(MATCH(A251,'Ingredients'!$A$5:$A$154,0)),"",IF(INDEX('Base recipes'!$K$5:$K$19,MATCH(A251,'Base recipes'!$H$5:$H$19,0))&gt;0,"base recipe incomplete","")))),"not found"))</f>
        <v/>
      </c>
      <c r="L251">
        <f>IF(F251="",0,1)</f>
        <v>0</v>
      </c>
    </row>
    <row r="252" spans="1:12" x14ac:dyDescent="0.25">
      <c r="A252" s="5"/>
      <c r="B252" s="12"/>
      <c r="C252" t="str">
        <f>IF(A252="","",IF(ISNUMBER(MATCH(A252,'Ingredients'!$A$5:$A$154,0)),INDEX('Ingredients'!$B$5:$B$154,MATCH(A252,'Ingredients'!$A$5:$A$154,0)),IF(ISNUMBER(MATCH(A252,'Base recipes'!$H$5:$H$19,0)),INDEX('Base recipes'!$I$5:$I$19,MATCH(A252,'Base recipes'!$H$5:$H$19,0)),"")))</f>
        <v/>
      </c>
      <c r="D252" s="13" t="str">
        <f>IF(A252="","",IF(ISNUMBER(MATCH(A252,'Ingredients'!$A$5:$A$154,0)),INDEX('Ingredients'!$G$5:$G$154,MATCH(A252,'Ingredients'!$A$5:$A$154,0)),IF(ISNUMBER(MATCH(A252,'Base recipes'!$H$5:$H$19,0)),INDEX('Base recipes'!$J$5:$J$19,MATCH(A252,'Base recipes'!$H$5:$H$19,0)),"")))</f>
        <v/>
      </c>
      <c r="E252" s="15" t="str">
        <f>IF(OR(A252="",NOT(ISNUMBER(B252)),NOT(ISNUMBER(D252))),"",ROUND(B252*D252,2))</f>
        <v/>
      </c>
      <c r="F252" s="10" t="str">
        <f>IF(A252="","",IF(OR(ISNUMBER(MATCH(A252,'Ingredients'!$A$5:$A$154,0)),ISNUMBER(MATCH(A252,'Base recipes'!$H$5:$H$19,0))),IF(NOT(ISNUMBER(D252)),"price missing",IF(NOT(ISNUMBER(B252)),"quantity missing",IF(ISNUMBER(MATCH(A252,'Ingredients'!$A$5:$A$154,0)),"",IF(INDEX('Base recipes'!$K$5:$K$19,MATCH(A252,'Base recipes'!$H$5:$H$19,0))&gt;0,"base recipe incomplete","")))),"not found"))</f>
        <v/>
      </c>
      <c r="L252">
        <f>IF(F252="",0,1)</f>
        <v>0</v>
      </c>
    </row>
    <row r="253" spans="1:12" x14ac:dyDescent="0.25">
      <c r="A253" s="5"/>
      <c r="B253" s="12"/>
      <c r="C253" t="str">
        <f>IF(A253="","",IF(ISNUMBER(MATCH(A253,'Ingredients'!$A$5:$A$154,0)),INDEX('Ingredients'!$B$5:$B$154,MATCH(A253,'Ingredients'!$A$5:$A$154,0)),IF(ISNUMBER(MATCH(A253,'Base recipes'!$H$5:$H$19,0)),INDEX('Base recipes'!$I$5:$I$19,MATCH(A253,'Base recipes'!$H$5:$H$19,0)),"")))</f>
        <v/>
      </c>
      <c r="D253" s="13" t="str">
        <f>IF(A253="","",IF(ISNUMBER(MATCH(A253,'Ingredients'!$A$5:$A$154,0)),INDEX('Ingredients'!$G$5:$G$154,MATCH(A253,'Ingredients'!$A$5:$A$154,0)),IF(ISNUMBER(MATCH(A253,'Base recipes'!$H$5:$H$19,0)),INDEX('Base recipes'!$J$5:$J$19,MATCH(A253,'Base recipes'!$H$5:$H$19,0)),"")))</f>
        <v/>
      </c>
      <c r="E253" s="15" t="str">
        <f>IF(OR(A253="",NOT(ISNUMBER(B253)),NOT(ISNUMBER(D253))),"",ROUND(B253*D253,2))</f>
        <v/>
      </c>
      <c r="F253" s="10" t="str">
        <f>IF(A253="","",IF(OR(ISNUMBER(MATCH(A253,'Ingredients'!$A$5:$A$154,0)),ISNUMBER(MATCH(A253,'Base recipes'!$H$5:$H$19,0))),IF(NOT(ISNUMBER(D253)),"price missing",IF(NOT(ISNUMBER(B253)),"quantity missing",IF(ISNUMBER(MATCH(A253,'Ingredients'!$A$5:$A$154,0)),"",IF(INDEX('Base recipes'!$K$5:$K$19,MATCH(A253,'Base recipes'!$H$5:$H$19,0))&gt;0,"base recipe incomplete","")))),"not found"))</f>
        <v/>
      </c>
      <c r="L253">
        <f>IF(F253="",0,1)</f>
        <v>0</v>
      </c>
    </row>
    <row r="254" spans="1:12" x14ac:dyDescent="0.25">
      <c r="A254" s="5"/>
      <c r="B254" s="12"/>
      <c r="C254" t="str">
        <f>IF(A254="","",IF(ISNUMBER(MATCH(A254,'Ingredients'!$A$5:$A$154,0)),INDEX('Ingredients'!$B$5:$B$154,MATCH(A254,'Ingredients'!$A$5:$A$154,0)),IF(ISNUMBER(MATCH(A254,'Base recipes'!$H$5:$H$19,0)),INDEX('Base recipes'!$I$5:$I$19,MATCH(A254,'Base recipes'!$H$5:$H$19,0)),"")))</f>
        <v/>
      </c>
      <c r="D254" s="13" t="str">
        <f>IF(A254="","",IF(ISNUMBER(MATCH(A254,'Ingredients'!$A$5:$A$154,0)),INDEX('Ingredients'!$G$5:$G$154,MATCH(A254,'Ingredients'!$A$5:$A$154,0)),IF(ISNUMBER(MATCH(A254,'Base recipes'!$H$5:$H$19,0)),INDEX('Base recipes'!$J$5:$J$19,MATCH(A254,'Base recipes'!$H$5:$H$19,0)),"")))</f>
        <v/>
      </c>
      <c r="E254" s="15" t="str">
        <f>IF(OR(A254="",NOT(ISNUMBER(B254)),NOT(ISNUMBER(D254))),"",ROUND(B254*D254,2))</f>
        <v/>
      </c>
      <c r="F254" s="10" t="str">
        <f>IF(A254="","",IF(OR(ISNUMBER(MATCH(A254,'Ingredients'!$A$5:$A$154,0)),ISNUMBER(MATCH(A254,'Base recipes'!$H$5:$H$19,0))),IF(NOT(ISNUMBER(D254)),"price missing",IF(NOT(ISNUMBER(B254)),"quantity missing",IF(ISNUMBER(MATCH(A254,'Ingredients'!$A$5:$A$154,0)),"",IF(INDEX('Base recipes'!$K$5:$K$19,MATCH(A254,'Base recipes'!$H$5:$H$19,0))&gt;0,"base recipe incomplete","")))),"not found"))</f>
        <v/>
      </c>
      <c r="L254">
        <f>IF(F254="",0,1)</f>
        <v>0</v>
      </c>
    </row>
    <row r="255" spans="1:12" x14ac:dyDescent="0.25">
      <c r="A255" s="5"/>
      <c r="B255" s="12"/>
      <c r="C255" t="str">
        <f>IF(A255="","",IF(ISNUMBER(MATCH(A255,'Ingredients'!$A$5:$A$154,0)),INDEX('Ingredients'!$B$5:$B$154,MATCH(A255,'Ingredients'!$A$5:$A$154,0)),IF(ISNUMBER(MATCH(A255,'Base recipes'!$H$5:$H$19,0)),INDEX('Base recipes'!$I$5:$I$19,MATCH(A255,'Base recipes'!$H$5:$H$19,0)),"")))</f>
        <v/>
      </c>
      <c r="D255" s="13" t="str">
        <f>IF(A255="","",IF(ISNUMBER(MATCH(A255,'Ingredients'!$A$5:$A$154,0)),INDEX('Ingredients'!$G$5:$G$154,MATCH(A255,'Ingredients'!$A$5:$A$154,0)),IF(ISNUMBER(MATCH(A255,'Base recipes'!$H$5:$H$19,0)),INDEX('Base recipes'!$J$5:$J$19,MATCH(A255,'Base recipes'!$H$5:$H$19,0)),"")))</f>
        <v/>
      </c>
      <c r="E255" s="15" t="str">
        <f>IF(OR(A255="",NOT(ISNUMBER(B255)),NOT(ISNUMBER(D255))),"",ROUND(B255*D255,2))</f>
        <v/>
      </c>
      <c r="F255" s="10" t="str">
        <f>IF(A255="","",IF(OR(ISNUMBER(MATCH(A255,'Ingredients'!$A$5:$A$154,0)),ISNUMBER(MATCH(A255,'Base recipes'!$H$5:$H$19,0))),IF(NOT(ISNUMBER(D255)),"price missing",IF(NOT(ISNUMBER(B255)),"quantity missing",IF(ISNUMBER(MATCH(A255,'Ingredients'!$A$5:$A$154,0)),"",IF(INDEX('Base recipes'!$K$5:$K$19,MATCH(A255,'Base recipes'!$H$5:$H$19,0))&gt;0,"base recipe incomplete","")))),"not found"))</f>
        <v/>
      </c>
      <c r="L255">
        <f>IF(F255="",0,1)</f>
        <v>0</v>
      </c>
    </row>
    <row r="256" spans="1:12" x14ac:dyDescent="0.25">
      <c r="A256" s="5"/>
      <c r="B256" s="12"/>
      <c r="C256" t="str">
        <f>IF(A256="","",IF(ISNUMBER(MATCH(A256,'Ingredients'!$A$5:$A$154,0)),INDEX('Ingredients'!$B$5:$B$154,MATCH(A256,'Ingredients'!$A$5:$A$154,0)),IF(ISNUMBER(MATCH(A256,'Base recipes'!$H$5:$H$19,0)),INDEX('Base recipes'!$I$5:$I$19,MATCH(A256,'Base recipes'!$H$5:$H$19,0)),"")))</f>
        <v/>
      </c>
      <c r="D256" s="13" t="str">
        <f>IF(A256="","",IF(ISNUMBER(MATCH(A256,'Ingredients'!$A$5:$A$154,0)),INDEX('Ingredients'!$G$5:$G$154,MATCH(A256,'Ingredients'!$A$5:$A$154,0)),IF(ISNUMBER(MATCH(A256,'Base recipes'!$H$5:$H$19,0)),INDEX('Base recipes'!$J$5:$J$19,MATCH(A256,'Base recipes'!$H$5:$H$19,0)),"")))</f>
        <v/>
      </c>
      <c r="E256" s="15" t="str">
        <f>IF(OR(A256="",NOT(ISNUMBER(B256)),NOT(ISNUMBER(D256))),"",ROUND(B256*D256,2))</f>
        <v/>
      </c>
      <c r="F256" s="10" t="str">
        <f>IF(A256="","",IF(OR(ISNUMBER(MATCH(A256,'Ingredients'!$A$5:$A$154,0)),ISNUMBER(MATCH(A256,'Base recipes'!$H$5:$H$19,0))),IF(NOT(ISNUMBER(D256)),"price missing",IF(NOT(ISNUMBER(B256)),"quantity missing",IF(ISNUMBER(MATCH(A256,'Ingredients'!$A$5:$A$154,0)),"",IF(INDEX('Base recipes'!$K$5:$K$19,MATCH(A256,'Base recipes'!$H$5:$H$19,0))&gt;0,"base recipe incomplete","")))),"not found"))</f>
        <v/>
      </c>
      <c r="L256">
        <f>IF(F256="",0,1)</f>
        <v>0</v>
      </c>
    </row>
    <row r="257" spans="1:12" x14ac:dyDescent="0.25">
      <c r="A257" s="5"/>
      <c r="B257" s="12"/>
      <c r="C257" t="str">
        <f>IF(A257="","",IF(ISNUMBER(MATCH(A257,'Ingredients'!$A$5:$A$154,0)),INDEX('Ingredients'!$B$5:$B$154,MATCH(A257,'Ingredients'!$A$5:$A$154,0)),IF(ISNUMBER(MATCH(A257,'Base recipes'!$H$5:$H$19,0)),INDEX('Base recipes'!$I$5:$I$19,MATCH(A257,'Base recipes'!$H$5:$H$19,0)),"")))</f>
        <v/>
      </c>
      <c r="D257" s="13" t="str">
        <f>IF(A257="","",IF(ISNUMBER(MATCH(A257,'Ingredients'!$A$5:$A$154,0)),INDEX('Ingredients'!$G$5:$G$154,MATCH(A257,'Ingredients'!$A$5:$A$154,0)),IF(ISNUMBER(MATCH(A257,'Base recipes'!$H$5:$H$19,0)),INDEX('Base recipes'!$J$5:$J$19,MATCH(A257,'Base recipes'!$H$5:$H$19,0)),"")))</f>
        <v/>
      </c>
      <c r="E257" s="15" t="str">
        <f>IF(OR(A257="",NOT(ISNUMBER(B257)),NOT(ISNUMBER(D257))),"",ROUND(B257*D257,2))</f>
        <v/>
      </c>
      <c r="F257" s="10" t="str">
        <f>IF(A257="","",IF(OR(ISNUMBER(MATCH(A257,'Ingredients'!$A$5:$A$154,0)),ISNUMBER(MATCH(A257,'Base recipes'!$H$5:$H$19,0))),IF(NOT(ISNUMBER(D257)),"price missing",IF(NOT(ISNUMBER(B257)),"quantity missing",IF(ISNUMBER(MATCH(A257,'Ingredients'!$A$5:$A$154,0)),"",IF(INDEX('Base recipes'!$K$5:$K$19,MATCH(A257,'Base recipes'!$H$5:$H$19,0))&gt;0,"base recipe incomplete","")))),"not found"))</f>
        <v/>
      </c>
      <c r="L257">
        <f>IF(F257="",0,1)</f>
        <v>0</v>
      </c>
    </row>
    <row r="258" spans="1:12" x14ac:dyDescent="0.25">
      <c r="A258" s="5"/>
      <c r="B258" s="12"/>
      <c r="C258" t="str">
        <f>IF(A258="","",IF(ISNUMBER(MATCH(A258,'Ingredients'!$A$5:$A$154,0)),INDEX('Ingredients'!$B$5:$B$154,MATCH(A258,'Ingredients'!$A$5:$A$154,0)),IF(ISNUMBER(MATCH(A258,'Base recipes'!$H$5:$H$19,0)),INDEX('Base recipes'!$I$5:$I$19,MATCH(A258,'Base recipes'!$H$5:$H$19,0)),"")))</f>
        <v/>
      </c>
      <c r="D258" s="13" t="str">
        <f>IF(A258="","",IF(ISNUMBER(MATCH(A258,'Ingredients'!$A$5:$A$154,0)),INDEX('Ingredients'!$G$5:$G$154,MATCH(A258,'Ingredients'!$A$5:$A$154,0)),IF(ISNUMBER(MATCH(A258,'Base recipes'!$H$5:$H$19,0)),INDEX('Base recipes'!$J$5:$J$19,MATCH(A258,'Base recipes'!$H$5:$H$19,0)),"")))</f>
        <v/>
      </c>
      <c r="E258" s="15" t="str">
        <f>IF(OR(A258="",NOT(ISNUMBER(B258)),NOT(ISNUMBER(D258))),"",ROUND(B258*D258,2))</f>
        <v/>
      </c>
      <c r="F258" s="10" t="str">
        <f>IF(A258="","",IF(OR(ISNUMBER(MATCH(A258,'Ingredients'!$A$5:$A$154,0)),ISNUMBER(MATCH(A258,'Base recipes'!$H$5:$H$19,0))),IF(NOT(ISNUMBER(D258)),"price missing",IF(NOT(ISNUMBER(B258)),"quantity missing",IF(ISNUMBER(MATCH(A258,'Ingredients'!$A$5:$A$154,0)),"",IF(INDEX('Base recipes'!$K$5:$K$19,MATCH(A258,'Base recipes'!$H$5:$H$19,0))&gt;0,"base recipe incomplete","")))),"not found"))</f>
        <v/>
      </c>
      <c r="L258">
        <f>IF(F258="",0,1)</f>
        <v>0</v>
      </c>
    </row>
    <row r="259" spans="1:12" x14ac:dyDescent="0.25">
      <c r="A259" s="5"/>
      <c r="B259" s="12"/>
      <c r="C259" t="str">
        <f>IF(A259="","",IF(ISNUMBER(MATCH(A259,'Ingredients'!$A$5:$A$154,0)),INDEX('Ingredients'!$B$5:$B$154,MATCH(A259,'Ingredients'!$A$5:$A$154,0)),IF(ISNUMBER(MATCH(A259,'Base recipes'!$H$5:$H$19,0)),INDEX('Base recipes'!$I$5:$I$19,MATCH(A259,'Base recipes'!$H$5:$H$19,0)),"")))</f>
        <v/>
      </c>
      <c r="D259" s="13" t="str">
        <f>IF(A259="","",IF(ISNUMBER(MATCH(A259,'Ingredients'!$A$5:$A$154,0)),INDEX('Ingredients'!$G$5:$G$154,MATCH(A259,'Ingredients'!$A$5:$A$154,0)),IF(ISNUMBER(MATCH(A259,'Base recipes'!$H$5:$H$19,0)),INDEX('Base recipes'!$J$5:$J$19,MATCH(A259,'Base recipes'!$H$5:$H$19,0)),"")))</f>
        <v/>
      </c>
      <c r="E259" s="15" t="str">
        <f>IF(OR(A259="",NOT(ISNUMBER(B259)),NOT(ISNUMBER(D259))),"",ROUND(B259*D259,2))</f>
        <v/>
      </c>
      <c r="F259" s="10" t="str">
        <f>IF(A259="","",IF(OR(ISNUMBER(MATCH(A259,'Ingredients'!$A$5:$A$154,0)),ISNUMBER(MATCH(A259,'Base recipes'!$H$5:$H$19,0))),IF(NOT(ISNUMBER(D259)),"price missing",IF(NOT(ISNUMBER(B259)),"quantity missing",IF(ISNUMBER(MATCH(A259,'Ingredients'!$A$5:$A$154,0)),"",IF(INDEX('Base recipes'!$K$5:$K$19,MATCH(A259,'Base recipes'!$H$5:$H$19,0))&gt;0,"base recipe incomplete","")))),"not found"))</f>
        <v/>
      </c>
      <c r="L259">
        <f>IF(F259="",0,1)</f>
        <v>0</v>
      </c>
    </row>
    <row r="260" spans="1:12" x14ac:dyDescent="0.25">
      <c r="A260" s="5"/>
      <c r="B260" s="12"/>
      <c r="C260" t="str">
        <f>IF(A260="","",IF(ISNUMBER(MATCH(A260,'Ingredients'!$A$5:$A$154,0)),INDEX('Ingredients'!$B$5:$B$154,MATCH(A260,'Ingredients'!$A$5:$A$154,0)),IF(ISNUMBER(MATCH(A260,'Base recipes'!$H$5:$H$19,0)),INDEX('Base recipes'!$I$5:$I$19,MATCH(A260,'Base recipes'!$H$5:$H$19,0)),"")))</f>
        <v/>
      </c>
      <c r="D260" s="13" t="str">
        <f>IF(A260="","",IF(ISNUMBER(MATCH(A260,'Ingredients'!$A$5:$A$154,0)),INDEX('Ingredients'!$G$5:$G$154,MATCH(A260,'Ingredients'!$A$5:$A$154,0)),IF(ISNUMBER(MATCH(A260,'Base recipes'!$H$5:$H$19,0)),INDEX('Base recipes'!$J$5:$J$19,MATCH(A260,'Base recipes'!$H$5:$H$19,0)),"")))</f>
        <v/>
      </c>
      <c r="E260" s="15" t="str">
        <f>IF(OR(A260="",NOT(ISNUMBER(B260)),NOT(ISNUMBER(D260))),"",ROUND(B260*D260,2))</f>
        <v/>
      </c>
      <c r="F260" s="10" t="str">
        <f>IF(A260="","",IF(OR(ISNUMBER(MATCH(A260,'Ingredients'!$A$5:$A$154,0)),ISNUMBER(MATCH(A260,'Base recipes'!$H$5:$H$19,0))),IF(NOT(ISNUMBER(D260)),"price missing",IF(NOT(ISNUMBER(B260)),"quantity missing",IF(ISNUMBER(MATCH(A260,'Ingredients'!$A$5:$A$154,0)),"",IF(INDEX('Base recipes'!$K$5:$K$19,MATCH(A260,'Base recipes'!$H$5:$H$19,0))&gt;0,"base recipe incomplete","")))),"not found"))</f>
        <v/>
      </c>
      <c r="L260">
        <f>IF(F260="",0,1)</f>
        <v>0</v>
      </c>
    </row>
    <row r="261" spans="1:12" x14ac:dyDescent="0.25">
      <c r="A261" s="5"/>
      <c r="B261" s="12"/>
      <c r="C261" t="str">
        <f>IF(A261="","",IF(ISNUMBER(MATCH(A261,'Ingredients'!$A$5:$A$154,0)),INDEX('Ingredients'!$B$5:$B$154,MATCH(A261,'Ingredients'!$A$5:$A$154,0)),IF(ISNUMBER(MATCH(A261,'Base recipes'!$H$5:$H$19,0)),INDEX('Base recipes'!$I$5:$I$19,MATCH(A261,'Base recipes'!$H$5:$H$19,0)),"")))</f>
        <v/>
      </c>
      <c r="D261" s="13" t="str">
        <f>IF(A261="","",IF(ISNUMBER(MATCH(A261,'Ingredients'!$A$5:$A$154,0)),INDEX('Ingredients'!$G$5:$G$154,MATCH(A261,'Ingredients'!$A$5:$A$154,0)),IF(ISNUMBER(MATCH(A261,'Base recipes'!$H$5:$H$19,0)),INDEX('Base recipes'!$J$5:$J$19,MATCH(A261,'Base recipes'!$H$5:$H$19,0)),"")))</f>
        <v/>
      </c>
      <c r="E261" s="15" t="str">
        <f>IF(OR(A261="",NOT(ISNUMBER(B261)),NOT(ISNUMBER(D261))),"",ROUND(B261*D261,2))</f>
        <v/>
      </c>
      <c r="F261" s="10" t="str">
        <f>IF(A261="","",IF(OR(ISNUMBER(MATCH(A261,'Ingredients'!$A$5:$A$154,0)),ISNUMBER(MATCH(A261,'Base recipes'!$H$5:$H$19,0))),IF(NOT(ISNUMBER(D261)),"price missing",IF(NOT(ISNUMBER(B261)),"quantity missing",IF(ISNUMBER(MATCH(A261,'Ingredients'!$A$5:$A$154,0)),"",IF(INDEX('Base recipes'!$K$5:$K$19,MATCH(A261,'Base recipes'!$H$5:$H$19,0))&gt;0,"base recipe incomplete","")))),"not found"))</f>
        <v/>
      </c>
      <c r="L261">
        <f>IF(F261="",0,1)</f>
        <v>0</v>
      </c>
    </row>
    <row r="262" spans="1:5" x14ac:dyDescent="0.25">
      <c r="A262" s="16" t="s">
        <v>47</v>
      </c>
      <c r="E262" s="9" t="str">
        <f>IF(A245="","",ROUND(SUM(E247:E261),2))</f>
        <v/>
      </c>
    </row>
    <row r="263" spans="1:5" x14ac:dyDescent="0.25">
      <c r="A263" s="16" t="s">
        <v>50</v>
      </c>
      <c r="E263" s="9" t="str">
        <f>IF(OR(A245="",NOT(ISNUMBER(C245))),"",IF(C245&lt;=0,"",ROUND(E262/C245,2)))</f>
        <v/>
      </c>
    </row>
    <row r="265" spans="1:5" x14ac:dyDescent="0.25">
      <c r="A265" s="11"/>
      <c r="B265" s="2" t="s">
        <v>52</v>
      </c>
      <c r="C265" s="5"/>
      <c r="D265" s="2" t="str">
        <f>IF(C265=1,"portion","portions")</f>
        <v>portions</v>
      </c>
      <c r="E265" s="10" t="str">
        <f>IF(A265="","",IF(COUNTIF($H$5:$H$34,A265)&gt;1,"name used twice, only the first counts",IF(NOT(ISNUMBER(C265)),"number of portions missing",IF(C265&lt;=0,"number of portions missing",IF(SUM(L267:L281)&gt;0,"check the rows with a note","")))))</f>
        <v/>
      </c>
    </row>
    <row r="266" spans="1:6" x14ac:dyDescent="0.25">
      <c r="A266" s="4" t="s">
        <v>43</v>
      </c>
      <c r="B266" s="4" t="s">
        <v>44</v>
      </c>
      <c r="C266" s="4" t="s">
        <v>18</v>
      </c>
      <c r="D266" s="4" t="s">
        <v>45</v>
      </c>
      <c r="E266" s="4" t="s">
        <v>46</v>
      </c>
      <c r="F266" s="4" t="s">
        <v>24</v>
      </c>
    </row>
    <row r="267" spans="1:12" x14ac:dyDescent="0.25">
      <c r="A267" s="5"/>
      <c r="B267" s="12"/>
      <c r="C267" t="str">
        <f>IF(A267="","",IF(ISNUMBER(MATCH(A267,'Ingredients'!$A$5:$A$154,0)),INDEX('Ingredients'!$B$5:$B$154,MATCH(A267,'Ingredients'!$A$5:$A$154,0)),IF(ISNUMBER(MATCH(A267,'Base recipes'!$H$5:$H$19,0)),INDEX('Base recipes'!$I$5:$I$19,MATCH(A267,'Base recipes'!$H$5:$H$19,0)),"")))</f>
        <v/>
      </c>
      <c r="D267" s="13" t="str">
        <f>IF(A267="","",IF(ISNUMBER(MATCH(A267,'Ingredients'!$A$5:$A$154,0)),INDEX('Ingredients'!$G$5:$G$154,MATCH(A267,'Ingredients'!$A$5:$A$154,0)),IF(ISNUMBER(MATCH(A267,'Base recipes'!$H$5:$H$19,0)),INDEX('Base recipes'!$J$5:$J$19,MATCH(A267,'Base recipes'!$H$5:$H$19,0)),"")))</f>
        <v/>
      </c>
      <c r="E267" s="15" t="str">
        <f>IF(OR(A267="",NOT(ISNUMBER(B267)),NOT(ISNUMBER(D267))),"",ROUND(B267*D267,2))</f>
        <v/>
      </c>
      <c r="F267" s="10" t="str">
        <f>IF(A267="","",IF(OR(ISNUMBER(MATCH(A267,'Ingredients'!$A$5:$A$154,0)),ISNUMBER(MATCH(A267,'Base recipes'!$H$5:$H$19,0))),IF(NOT(ISNUMBER(D267)),"price missing",IF(NOT(ISNUMBER(B267)),"quantity missing",IF(ISNUMBER(MATCH(A267,'Ingredients'!$A$5:$A$154,0)),"",IF(INDEX('Base recipes'!$K$5:$K$19,MATCH(A267,'Base recipes'!$H$5:$H$19,0))&gt;0,"base recipe incomplete","")))),"not found"))</f>
        <v/>
      </c>
      <c r="L267">
        <f>IF(F267="",0,1)</f>
        <v>0</v>
      </c>
    </row>
    <row r="268" spans="1:12" x14ac:dyDescent="0.25">
      <c r="A268" s="5"/>
      <c r="B268" s="12"/>
      <c r="C268" t="str">
        <f>IF(A268="","",IF(ISNUMBER(MATCH(A268,'Ingredients'!$A$5:$A$154,0)),INDEX('Ingredients'!$B$5:$B$154,MATCH(A268,'Ingredients'!$A$5:$A$154,0)),IF(ISNUMBER(MATCH(A268,'Base recipes'!$H$5:$H$19,0)),INDEX('Base recipes'!$I$5:$I$19,MATCH(A268,'Base recipes'!$H$5:$H$19,0)),"")))</f>
        <v/>
      </c>
      <c r="D268" s="13" t="str">
        <f>IF(A268="","",IF(ISNUMBER(MATCH(A268,'Ingredients'!$A$5:$A$154,0)),INDEX('Ingredients'!$G$5:$G$154,MATCH(A268,'Ingredients'!$A$5:$A$154,0)),IF(ISNUMBER(MATCH(A268,'Base recipes'!$H$5:$H$19,0)),INDEX('Base recipes'!$J$5:$J$19,MATCH(A268,'Base recipes'!$H$5:$H$19,0)),"")))</f>
        <v/>
      </c>
      <c r="E268" s="15" t="str">
        <f>IF(OR(A268="",NOT(ISNUMBER(B268)),NOT(ISNUMBER(D268))),"",ROUND(B268*D268,2))</f>
        <v/>
      </c>
      <c r="F268" s="10" t="str">
        <f>IF(A268="","",IF(OR(ISNUMBER(MATCH(A268,'Ingredients'!$A$5:$A$154,0)),ISNUMBER(MATCH(A268,'Base recipes'!$H$5:$H$19,0))),IF(NOT(ISNUMBER(D268)),"price missing",IF(NOT(ISNUMBER(B268)),"quantity missing",IF(ISNUMBER(MATCH(A268,'Ingredients'!$A$5:$A$154,0)),"",IF(INDEX('Base recipes'!$K$5:$K$19,MATCH(A268,'Base recipes'!$H$5:$H$19,0))&gt;0,"base recipe incomplete","")))),"not found"))</f>
        <v/>
      </c>
      <c r="L268">
        <f>IF(F268="",0,1)</f>
        <v>0</v>
      </c>
    </row>
    <row r="269" spans="1:12" x14ac:dyDescent="0.25">
      <c r="A269" s="5"/>
      <c r="B269" s="12"/>
      <c r="C269" t="str">
        <f>IF(A269="","",IF(ISNUMBER(MATCH(A269,'Ingredients'!$A$5:$A$154,0)),INDEX('Ingredients'!$B$5:$B$154,MATCH(A269,'Ingredients'!$A$5:$A$154,0)),IF(ISNUMBER(MATCH(A269,'Base recipes'!$H$5:$H$19,0)),INDEX('Base recipes'!$I$5:$I$19,MATCH(A269,'Base recipes'!$H$5:$H$19,0)),"")))</f>
        <v/>
      </c>
      <c r="D269" s="13" t="str">
        <f>IF(A269="","",IF(ISNUMBER(MATCH(A269,'Ingredients'!$A$5:$A$154,0)),INDEX('Ingredients'!$G$5:$G$154,MATCH(A269,'Ingredients'!$A$5:$A$154,0)),IF(ISNUMBER(MATCH(A269,'Base recipes'!$H$5:$H$19,0)),INDEX('Base recipes'!$J$5:$J$19,MATCH(A269,'Base recipes'!$H$5:$H$19,0)),"")))</f>
        <v/>
      </c>
      <c r="E269" s="15" t="str">
        <f>IF(OR(A269="",NOT(ISNUMBER(B269)),NOT(ISNUMBER(D269))),"",ROUND(B269*D269,2))</f>
        <v/>
      </c>
      <c r="F269" s="10" t="str">
        <f>IF(A269="","",IF(OR(ISNUMBER(MATCH(A269,'Ingredients'!$A$5:$A$154,0)),ISNUMBER(MATCH(A269,'Base recipes'!$H$5:$H$19,0))),IF(NOT(ISNUMBER(D269)),"price missing",IF(NOT(ISNUMBER(B269)),"quantity missing",IF(ISNUMBER(MATCH(A269,'Ingredients'!$A$5:$A$154,0)),"",IF(INDEX('Base recipes'!$K$5:$K$19,MATCH(A269,'Base recipes'!$H$5:$H$19,0))&gt;0,"base recipe incomplete","")))),"not found"))</f>
        <v/>
      </c>
      <c r="L269">
        <f>IF(F269="",0,1)</f>
        <v>0</v>
      </c>
    </row>
    <row r="270" spans="1:12" x14ac:dyDescent="0.25">
      <c r="A270" s="5"/>
      <c r="B270" s="12"/>
      <c r="C270" t="str">
        <f>IF(A270="","",IF(ISNUMBER(MATCH(A270,'Ingredients'!$A$5:$A$154,0)),INDEX('Ingredients'!$B$5:$B$154,MATCH(A270,'Ingredients'!$A$5:$A$154,0)),IF(ISNUMBER(MATCH(A270,'Base recipes'!$H$5:$H$19,0)),INDEX('Base recipes'!$I$5:$I$19,MATCH(A270,'Base recipes'!$H$5:$H$19,0)),"")))</f>
        <v/>
      </c>
      <c r="D270" s="13" t="str">
        <f>IF(A270="","",IF(ISNUMBER(MATCH(A270,'Ingredients'!$A$5:$A$154,0)),INDEX('Ingredients'!$G$5:$G$154,MATCH(A270,'Ingredients'!$A$5:$A$154,0)),IF(ISNUMBER(MATCH(A270,'Base recipes'!$H$5:$H$19,0)),INDEX('Base recipes'!$J$5:$J$19,MATCH(A270,'Base recipes'!$H$5:$H$19,0)),"")))</f>
        <v/>
      </c>
      <c r="E270" s="15" t="str">
        <f>IF(OR(A270="",NOT(ISNUMBER(B270)),NOT(ISNUMBER(D270))),"",ROUND(B270*D270,2))</f>
        <v/>
      </c>
      <c r="F270" s="10" t="str">
        <f>IF(A270="","",IF(OR(ISNUMBER(MATCH(A270,'Ingredients'!$A$5:$A$154,0)),ISNUMBER(MATCH(A270,'Base recipes'!$H$5:$H$19,0))),IF(NOT(ISNUMBER(D270)),"price missing",IF(NOT(ISNUMBER(B270)),"quantity missing",IF(ISNUMBER(MATCH(A270,'Ingredients'!$A$5:$A$154,0)),"",IF(INDEX('Base recipes'!$K$5:$K$19,MATCH(A270,'Base recipes'!$H$5:$H$19,0))&gt;0,"base recipe incomplete","")))),"not found"))</f>
        <v/>
      </c>
      <c r="L270">
        <f>IF(F270="",0,1)</f>
        <v>0</v>
      </c>
    </row>
    <row r="271" spans="1:12" x14ac:dyDescent="0.25">
      <c r="A271" s="5"/>
      <c r="B271" s="12"/>
      <c r="C271" t="str">
        <f>IF(A271="","",IF(ISNUMBER(MATCH(A271,'Ingredients'!$A$5:$A$154,0)),INDEX('Ingredients'!$B$5:$B$154,MATCH(A271,'Ingredients'!$A$5:$A$154,0)),IF(ISNUMBER(MATCH(A271,'Base recipes'!$H$5:$H$19,0)),INDEX('Base recipes'!$I$5:$I$19,MATCH(A271,'Base recipes'!$H$5:$H$19,0)),"")))</f>
        <v/>
      </c>
      <c r="D271" s="13" t="str">
        <f>IF(A271="","",IF(ISNUMBER(MATCH(A271,'Ingredients'!$A$5:$A$154,0)),INDEX('Ingredients'!$G$5:$G$154,MATCH(A271,'Ingredients'!$A$5:$A$154,0)),IF(ISNUMBER(MATCH(A271,'Base recipes'!$H$5:$H$19,0)),INDEX('Base recipes'!$J$5:$J$19,MATCH(A271,'Base recipes'!$H$5:$H$19,0)),"")))</f>
        <v/>
      </c>
      <c r="E271" s="15" t="str">
        <f>IF(OR(A271="",NOT(ISNUMBER(B271)),NOT(ISNUMBER(D271))),"",ROUND(B271*D271,2))</f>
        <v/>
      </c>
      <c r="F271" s="10" t="str">
        <f>IF(A271="","",IF(OR(ISNUMBER(MATCH(A271,'Ingredients'!$A$5:$A$154,0)),ISNUMBER(MATCH(A271,'Base recipes'!$H$5:$H$19,0))),IF(NOT(ISNUMBER(D271)),"price missing",IF(NOT(ISNUMBER(B271)),"quantity missing",IF(ISNUMBER(MATCH(A271,'Ingredients'!$A$5:$A$154,0)),"",IF(INDEX('Base recipes'!$K$5:$K$19,MATCH(A271,'Base recipes'!$H$5:$H$19,0))&gt;0,"base recipe incomplete","")))),"not found"))</f>
        <v/>
      </c>
      <c r="L271">
        <f>IF(F271="",0,1)</f>
        <v>0</v>
      </c>
    </row>
    <row r="272" spans="1:12" x14ac:dyDescent="0.25">
      <c r="A272" s="5"/>
      <c r="B272" s="12"/>
      <c r="C272" t="str">
        <f>IF(A272="","",IF(ISNUMBER(MATCH(A272,'Ingredients'!$A$5:$A$154,0)),INDEX('Ingredients'!$B$5:$B$154,MATCH(A272,'Ingredients'!$A$5:$A$154,0)),IF(ISNUMBER(MATCH(A272,'Base recipes'!$H$5:$H$19,0)),INDEX('Base recipes'!$I$5:$I$19,MATCH(A272,'Base recipes'!$H$5:$H$19,0)),"")))</f>
        <v/>
      </c>
      <c r="D272" s="13" t="str">
        <f>IF(A272="","",IF(ISNUMBER(MATCH(A272,'Ingredients'!$A$5:$A$154,0)),INDEX('Ingredients'!$G$5:$G$154,MATCH(A272,'Ingredients'!$A$5:$A$154,0)),IF(ISNUMBER(MATCH(A272,'Base recipes'!$H$5:$H$19,0)),INDEX('Base recipes'!$J$5:$J$19,MATCH(A272,'Base recipes'!$H$5:$H$19,0)),"")))</f>
        <v/>
      </c>
      <c r="E272" s="15" t="str">
        <f>IF(OR(A272="",NOT(ISNUMBER(B272)),NOT(ISNUMBER(D272))),"",ROUND(B272*D272,2))</f>
        <v/>
      </c>
      <c r="F272" s="10" t="str">
        <f>IF(A272="","",IF(OR(ISNUMBER(MATCH(A272,'Ingredients'!$A$5:$A$154,0)),ISNUMBER(MATCH(A272,'Base recipes'!$H$5:$H$19,0))),IF(NOT(ISNUMBER(D272)),"price missing",IF(NOT(ISNUMBER(B272)),"quantity missing",IF(ISNUMBER(MATCH(A272,'Ingredients'!$A$5:$A$154,0)),"",IF(INDEX('Base recipes'!$K$5:$K$19,MATCH(A272,'Base recipes'!$H$5:$H$19,0))&gt;0,"base recipe incomplete","")))),"not found"))</f>
        <v/>
      </c>
      <c r="L272">
        <f>IF(F272="",0,1)</f>
        <v>0</v>
      </c>
    </row>
    <row r="273" spans="1:12" x14ac:dyDescent="0.25">
      <c r="A273" s="5"/>
      <c r="B273" s="12"/>
      <c r="C273" t="str">
        <f>IF(A273="","",IF(ISNUMBER(MATCH(A273,'Ingredients'!$A$5:$A$154,0)),INDEX('Ingredients'!$B$5:$B$154,MATCH(A273,'Ingredients'!$A$5:$A$154,0)),IF(ISNUMBER(MATCH(A273,'Base recipes'!$H$5:$H$19,0)),INDEX('Base recipes'!$I$5:$I$19,MATCH(A273,'Base recipes'!$H$5:$H$19,0)),"")))</f>
        <v/>
      </c>
      <c r="D273" s="13" t="str">
        <f>IF(A273="","",IF(ISNUMBER(MATCH(A273,'Ingredients'!$A$5:$A$154,0)),INDEX('Ingredients'!$G$5:$G$154,MATCH(A273,'Ingredients'!$A$5:$A$154,0)),IF(ISNUMBER(MATCH(A273,'Base recipes'!$H$5:$H$19,0)),INDEX('Base recipes'!$J$5:$J$19,MATCH(A273,'Base recipes'!$H$5:$H$19,0)),"")))</f>
        <v/>
      </c>
      <c r="E273" s="15" t="str">
        <f>IF(OR(A273="",NOT(ISNUMBER(B273)),NOT(ISNUMBER(D273))),"",ROUND(B273*D273,2))</f>
        <v/>
      </c>
      <c r="F273" s="10" t="str">
        <f>IF(A273="","",IF(OR(ISNUMBER(MATCH(A273,'Ingredients'!$A$5:$A$154,0)),ISNUMBER(MATCH(A273,'Base recipes'!$H$5:$H$19,0))),IF(NOT(ISNUMBER(D273)),"price missing",IF(NOT(ISNUMBER(B273)),"quantity missing",IF(ISNUMBER(MATCH(A273,'Ingredients'!$A$5:$A$154,0)),"",IF(INDEX('Base recipes'!$K$5:$K$19,MATCH(A273,'Base recipes'!$H$5:$H$19,0))&gt;0,"base recipe incomplete","")))),"not found"))</f>
        <v/>
      </c>
      <c r="L273">
        <f>IF(F273="",0,1)</f>
        <v>0</v>
      </c>
    </row>
    <row r="274" spans="1:12" x14ac:dyDescent="0.25">
      <c r="A274" s="5"/>
      <c r="B274" s="12"/>
      <c r="C274" t="str">
        <f>IF(A274="","",IF(ISNUMBER(MATCH(A274,'Ingredients'!$A$5:$A$154,0)),INDEX('Ingredients'!$B$5:$B$154,MATCH(A274,'Ingredients'!$A$5:$A$154,0)),IF(ISNUMBER(MATCH(A274,'Base recipes'!$H$5:$H$19,0)),INDEX('Base recipes'!$I$5:$I$19,MATCH(A274,'Base recipes'!$H$5:$H$19,0)),"")))</f>
        <v/>
      </c>
      <c r="D274" s="13" t="str">
        <f>IF(A274="","",IF(ISNUMBER(MATCH(A274,'Ingredients'!$A$5:$A$154,0)),INDEX('Ingredients'!$G$5:$G$154,MATCH(A274,'Ingredients'!$A$5:$A$154,0)),IF(ISNUMBER(MATCH(A274,'Base recipes'!$H$5:$H$19,0)),INDEX('Base recipes'!$J$5:$J$19,MATCH(A274,'Base recipes'!$H$5:$H$19,0)),"")))</f>
        <v/>
      </c>
      <c r="E274" s="15" t="str">
        <f>IF(OR(A274="",NOT(ISNUMBER(B274)),NOT(ISNUMBER(D274))),"",ROUND(B274*D274,2))</f>
        <v/>
      </c>
      <c r="F274" s="10" t="str">
        <f>IF(A274="","",IF(OR(ISNUMBER(MATCH(A274,'Ingredients'!$A$5:$A$154,0)),ISNUMBER(MATCH(A274,'Base recipes'!$H$5:$H$19,0))),IF(NOT(ISNUMBER(D274)),"price missing",IF(NOT(ISNUMBER(B274)),"quantity missing",IF(ISNUMBER(MATCH(A274,'Ingredients'!$A$5:$A$154,0)),"",IF(INDEX('Base recipes'!$K$5:$K$19,MATCH(A274,'Base recipes'!$H$5:$H$19,0))&gt;0,"base recipe incomplete","")))),"not found"))</f>
        <v/>
      </c>
      <c r="L274">
        <f>IF(F274="",0,1)</f>
        <v>0</v>
      </c>
    </row>
    <row r="275" spans="1:12" x14ac:dyDescent="0.25">
      <c r="A275" s="5"/>
      <c r="B275" s="12"/>
      <c r="C275" t="str">
        <f>IF(A275="","",IF(ISNUMBER(MATCH(A275,'Ingredients'!$A$5:$A$154,0)),INDEX('Ingredients'!$B$5:$B$154,MATCH(A275,'Ingredients'!$A$5:$A$154,0)),IF(ISNUMBER(MATCH(A275,'Base recipes'!$H$5:$H$19,0)),INDEX('Base recipes'!$I$5:$I$19,MATCH(A275,'Base recipes'!$H$5:$H$19,0)),"")))</f>
        <v/>
      </c>
      <c r="D275" s="13" t="str">
        <f>IF(A275="","",IF(ISNUMBER(MATCH(A275,'Ingredients'!$A$5:$A$154,0)),INDEX('Ingredients'!$G$5:$G$154,MATCH(A275,'Ingredients'!$A$5:$A$154,0)),IF(ISNUMBER(MATCH(A275,'Base recipes'!$H$5:$H$19,0)),INDEX('Base recipes'!$J$5:$J$19,MATCH(A275,'Base recipes'!$H$5:$H$19,0)),"")))</f>
        <v/>
      </c>
      <c r="E275" s="15" t="str">
        <f>IF(OR(A275="",NOT(ISNUMBER(B275)),NOT(ISNUMBER(D275))),"",ROUND(B275*D275,2))</f>
        <v/>
      </c>
      <c r="F275" s="10" t="str">
        <f>IF(A275="","",IF(OR(ISNUMBER(MATCH(A275,'Ingredients'!$A$5:$A$154,0)),ISNUMBER(MATCH(A275,'Base recipes'!$H$5:$H$19,0))),IF(NOT(ISNUMBER(D275)),"price missing",IF(NOT(ISNUMBER(B275)),"quantity missing",IF(ISNUMBER(MATCH(A275,'Ingredients'!$A$5:$A$154,0)),"",IF(INDEX('Base recipes'!$K$5:$K$19,MATCH(A275,'Base recipes'!$H$5:$H$19,0))&gt;0,"base recipe incomplete","")))),"not found"))</f>
        <v/>
      </c>
      <c r="L275">
        <f>IF(F275="",0,1)</f>
        <v>0</v>
      </c>
    </row>
    <row r="276" spans="1:12" x14ac:dyDescent="0.25">
      <c r="A276" s="5"/>
      <c r="B276" s="12"/>
      <c r="C276" t="str">
        <f>IF(A276="","",IF(ISNUMBER(MATCH(A276,'Ingredients'!$A$5:$A$154,0)),INDEX('Ingredients'!$B$5:$B$154,MATCH(A276,'Ingredients'!$A$5:$A$154,0)),IF(ISNUMBER(MATCH(A276,'Base recipes'!$H$5:$H$19,0)),INDEX('Base recipes'!$I$5:$I$19,MATCH(A276,'Base recipes'!$H$5:$H$19,0)),"")))</f>
        <v/>
      </c>
      <c r="D276" s="13" t="str">
        <f>IF(A276="","",IF(ISNUMBER(MATCH(A276,'Ingredients'!$A$5:$A$154,0)),INDEX('Ingredients'!$G$5:$G$154,MATCH(A276,'Ingredients'!$A$5:$A$154,0)),IF(ISNUMBER(MATCH(A276,'Base recipes'!$H$5:$H$19,0)),INDEX('Base recipes'!$J$5:$J$19,MATCH(A276,'Base recipes'!$H$5:$H$19,0)),"")))</f>
        <v/>
      </c>
      <c r="E276" s="15" t="str">
        <f>IF(OR(A276="",NOT(ISNUMBER(B276)),NOT(ISNUMBER(D276))),"",ROUND(B276*D276,2))</f>
        <v/>
      </c>
      <c r="F276" s="10" t="str">
        <f>IF(A276="","",IF(OR(ISNUMBER(MATCH(A276,'Ingredients'!$A$5:$A$154,0)),ISNUMBER(MATCH(A276,'Base recipes'!$H$5:$H$19,0))),IF(NOT(ISNUMBER(D276)),"price missing",IF(NOT(ISNUMBER(B276)),"quantity missing",IF(ISNUMBER(MATCH(A276,'Ingredients'!$A$5:$A$154,0)),"",IF(INDEX('Base recipes'!$K$5:$K$19,MATCH(A276,'Base recipes'!$H$5:$H$19,0))&gt;0,"base recipe incomplete","")))),"not found"))</f>
        <v/>
      </c>
      <c r="L276">
        <f>IF(F276="",0,1)</f>
        <v>0</v>
      </c>
    </row>
    <row r="277" spans="1:12" x14ac:dyDescent="0.25">
      <c r="A277" s="5"/>
      <c r="B277" s="12"/>
      <c r="C277" t="str">
        <f>IF(A277="","",IF(ISNUMBER(MATCH(A277,'Ingredients'!$A$5:$A$154,0)),INDEX('Ingredients'!$B$5:$B$154,MATCH(A277,'Ingredients'!$A$5:$A$154,0)),IF(ISNUMBER(MATCH(A277,'Base recipes'!$H$5:$H$19,0)),INDEX('Base recipes'!$I$5:$I$19,MATCH(A277,'Base recipes'!$H$5:$H$19,0)),"")))</f>
        <v/>
      </c>
      <c r="D277" s="13" t="str">
        <f>IF(A277="","",IF(ISNUMBER(MATCH(A277,'Ingredients'!$A$5:$A$154,0)),INDEX('Ingredients'!$G$5:$G$154,MATCH(A277,'Ingredients'!$A$5:$A$154,0)),IF(ISNUMBER(MATCH(A277,'Base recipes'!$H$5:$H$19,0)),INDEX('Base recipes'!$J$5:$J$19,MATCH(A277,'Base recipes'!$H$5:$H$19,0)),"")))</f>
        <v/>
      </c>
      <c r="E277" s="15" t="str">
        <f>IF(OR(A277="",NOT(ISNUMBER(B277)),NOT(ISNUMBER(D277))),"",ROUND(B277*D277,2))</f>
        <v/>
      </c>
      <c r="F277" s="10" t="str">
        <f>IF(A277="","",IF(OR(ISNUMBER(MATCH(A277,'Ingredients'!$A$5:$A$154,0)),ISNUMBER(MATCH(A277,'Base recipes'!$H$5:$H$19,0))),IF(NOT(ISNUMBER(D277)),"price missing",IF(NOT(ISNUMBER(B277)),"quantity missing",IF(ISNUMBER(MATCH(A277,'Ingredients'!$A$5:$A$154,0)),"",IF(INDEX('Base recipes'!$K$5:$K$19,MATCH(A277,'Base recipes'!$H$5:$H$19,0))&gt;0,"base recipe incomplete","")))),"not found"))</f>
        <v/>
      </c>
      <c r="L277">
        <f>IF(F277="",0,1)</f>
        <v>0</v>
      </c>
    </row>
    <row r="278" spans="1:12" x14ac:dyDescent="0.25">
      <c r="A278" s="5"/>
      <c r="B278" s="12"/>
      <c r="C278" t="str">
        <f>IF(A278="","",IF(ISNUMBER(MATCH(A278,'Ingredients'!$A$5:$A$154,0)),INDEX('Ingredients'!$B$5:$B$154,MATCH(A278,'Ingredients'!$A$5:$A$154,0)),IF(ISNUMBER(MATCH(A278,'Base recipes'!$H$5:$H$19,0)),INDEX('Base recipes'!$I$5:$I$19,MATCH(A278,'Base recipes'!$H$5:$H$19,0)),"")))</f>
        <v/>
      </c>
      <c r="D278" s="13" t="str">
        <f>IF(A278="","",IF(ISNUMBER(MATCH(A278,'Ingredients'!$A$5:$A$154,0)),INDEX('Ingredients'!$G$5:$G$154,MATCH(A278,'Ingredients'!$A$5:$A$154,0)),IF(ISNUMBER(MATCH(A278,'Base recipes'!$H$5:$H$19,0)),INDEX('Base recipes'!$J$5:$J$19,MATCH(A278,'Base recipes'!$H$5:$H$19,0)),"")))</f>
        <v/>
      </c>
      <c r="E278" s="15" t="str">
        <f>IF(OR(A278="",NOT(ISNUMBER(B278)),NOT(ISNUMBER(D278))),"",ROUND(B278*D278,2))</f>
        <v/>
      </c>
      <c r="F278" s="10" t="str">
        <f>IF(A278="","",IF(OR(ISNUMBER(MATCH(A278,'Ingredients'!$A$5:$A$154,0)),ISNUMBER(MATCH(A278,'Base recipes'!$H$5:$H$19,0))),IF(NOT(ISNUMBER(D278)),"price missing",IF(NOT(ISNUMBER(B278)),"quantity missing",IF(ISNUMBER(MATCH(A278,'Ingredients'!$A$5:$A$154,0)),"",IF(INDEX('Base recipes'!$K$5:$K$19,MATCH(A278,'Base recipes'!$H$5:$H$19,0))&gt;0,"base recipe incomplete","")))),"not found"))</f>
        <v/>
      </c>
      <c r="L278">
        <f>IF(F278="",0,1)</f>
        <v>0</v>
      </c>
    </row>
    <row r="279" spans="1:12" x14ac:dyDescent="0.25">
      <c r="A279" s="5"/>
      <c r="B279" s="12"/>
      <c r="C279" t="str">
        <f>IF(A279="","",IF(ISNUMBER(MATCH(A279,'Ingredients'!$A$5:$A$154,0)),INDEX('Ingredients'!$B$5:$B$154,MATCH(A279,'Ingredients'!$A$5:$A$154,0)),IF(ISNUMBER(MATCH(A279,'Base recipes'!$H$5:$H$19,0)),INDEX('Base recipes'!$I$5:$I$19,MATCH(A279,'Base recipes'!$H$5:$H$19,0)),"")))</f>
        <v/>
      </c>
      <c r="D279" s="13" t="str">
        <f>IF(A279="","",IF(ISNUMBER(MATCH(A279,'Ingredients'!$A$5:$A$154,0)),INDEX('Ingredients'!$G$5:$G$154,MATCH(A279,'Ingredients'!$A$5:$A$154,0)),IF(ISNUMBER(MATCH(A279,'Base recipes'!$H$5:$H$19,0)),INDEX('Base recipes'!$J$5:$J$19,MATCH(A279,'Base recipes'!$H$5:$H$19,0)),"")))</f>
        <v/>
      </c>
      <c r="E279" s="15" t="str">
        <f>IF(OR(A279="",NOT(ISNUMBER(B279)),NOT(ISNUMBER(D279))),"",ROUND(B279*D279,2))</f>
        <v/>
      </c>
      <c r="F279" s="10" t="str">
        <f>IF(A279="","",IF(OR(ISNUMBER(MATCH(A279,'Ingredients'!$A$5:$A$154,0)),ISNUMBER(MATCH(A279,'Base recipes'!$H$5:$H$19,0))),IF(NOT(ISNUMBER(D279)),"price missing",IF(NOT(ISNUMBER(B279)),"quantity missing",IF(ISNUMBER(MATCH(A279,'Ingredients'!$A$5:$A$154,0)),"",IF(INDEX('Base recipes'!$K$5:$K$19,MATCH(A279,'Base recipes'!$H$5:$H$19,0))&gt;0,"base recipe incomplete","")))),"not found"))</f>
        <v/>
      </c>
      <c r="L279">
        <f>IF(F279="",0,1)</f>
        <v>0</v>
      </c>
    </row>
    <row r="280" spans="1:12" x14ac:dyDescent="0.25">
      <c r="A280" s="5"/>
      <c r="B280" s="12"/>
      <c r="C280" t="str">
        <f>IF(A280="","",IF(ISNUMBER(MATCH(A280,'Ingredients'!$A$5:$A$154,0)),INDEX('Ingredients'!$B$5:$B$154,MATCH(A280,'Ingredients'!$A$5:$A$154,0)),IF(ISNUMBER(MATCH(A280,'Base recipes'!$H$5:$H$19,0)),INDEX('Base recipes'!$I$5:$I$19,MATCH(A280,'Base recipes'!$H$5:$H$19,0)),"")))</f>
        <v/>
      </c>
      <c r="D280" s="13" t="str">
        <f>IF(A280="","",IF(ISNUMBER(MATCH(A280,'Ingredients'!$A$5:$A$154,0)),INDEX('Ingredients'!$G$5:$G$154,MATCH(A280,'Ingredients'!$A$5:$A$154,0)),IF(ISNUMBER(MATCH(A280,'Base recipes'!$H$5:$H$19,0)),INDEX('Base recipes'!$J$5:$J$19,MATCH(A280,'Base recipes'!$H$5:$H$19,0)),"")))</f>
        <v/>
      </c>
      <c r="E280" s="15" t="str">
        <f>IF(OR(A280="",NOT(ISNUMBER(B280)),NOT(ISNUMBER(D280))),"",ROUND(B280*D280,2))</f>
        <v/>
      </c>
      <c r="F280" s="10" t="str">
        <f>IF(A280="","",IF(OR(ISNUMBER(MATCH(A280,'Ingredients'!$A$5:$A$154,0)),ISNUMBER(MATCH(A280,'Base recipes'!$H$5:$H$19,0))),IF(NOT(ISNUMBER(D280)),"price missing",IF(NOT(ISNUMBER(B280)),"quantity missing",IF(ISNUMBER(MATCH(A280,'Ingredients'!$A$5:$A$154,0)),"",IF(INDEX('Base recipes'!$K$5:$K$19,MATCH(A280,'Base recipes'!$H$5:$H$19,0))&gt;0,"base recipe incomplete","")))),"not found"))</f>
        <v/>
      </c>
      <c r="L280">
        <f>IF(F280="",0,1)</f>
        <v>0</v>
      </c>
    </row>
    <row r="281" spans="1:12" x14ac:dyDescent="0.25">
      <c r="A281" s="5"/>
      <c r="B281" s="12"/>
      <c r="C281" t="str">
        <f>IF(A281="","",IF(ISNUMBER(MATCH(A281,'Ingredients'!$A$5:$A$154,0)),INDEX('Ingredients'!$B$5:$B$154,MATCH(A281,'Ingredients'!$A$5:$A$154,0)),IF(ISNUMBER(MATCH(A281,'Base recipes'!$H$5:$H$19,0)),INDEX('Base recipes'!$I$5:$I$19,MATCH(A281,'Base recipes'!$H$5:$H$19,0)),"")))</f>
        <v/>
      </c>
      <c r="D281" s="13" t="str">
        <f>IF(A281="","",IF(ISNUMBER(MATCH(A281,'Ingredients'!$A$5:$A$154,0)),INDEX('Ingredients'!$G$5:$G$154,MATCH(A281,'Ingredients'!$A$5:$A$154,0)),IF(ISNUMBER(MATCH(A281,'Base recipes'!$H$5:$H$19,0)),INDEX('Base recipes'!$J$5:$J$19,MATCH(A281,'Base recipes'!$H$5:$H$19,0)),"")))</f>
        <v/>
      </c>
      <c r="E281" s="15" t="str">
        <f>IF(OR(A281="",NOT(ISNUMBER(B281)),NOT(ISNUMBER(D281))),"",ROUND(B281*D281,2))</f>
        <v/>
      </c>
      <c r="F281" s="10" t="str">
        <f>IF(A281="","",IF(OR(ISNUMBER(MATCH(A281,'Ingredients'!$A$5:$A$154,0)),ISNUMBER(MATCH(A281,'Base recipes'!$H$5:$H$19,0))),IF(NOT(ISNUMBER(D281)),"price missing",IF(NOT(ISNUMBER(B281)),"quantity missing",IF(ISNUMBER(MATCH(A281,'Ingredients'!$A$5:$A$154,0)),"",IF(INDEX('Base recipes'!$K$5:$K$19,MATCH(A281,'Base recipes'!$H$5:$H$19,0))&gt;0,"base recipe incomplete","")))),"not found"))</f>
        <v/>
      </c>
      <c r="L281">
        <f>IF(F281="",0,1)</f>
        <v>0</v>
      </c>
    </row>
    <row r="282" spans="1:5" x14ac:dyDescent="0.25">
      <c r="A282" s="16" t="s">
        <v>47</v>
      </c>
      <c r="E282" s="9" t="str">
        <f>IF(A265="","",ROUND(SUM(E267:E281),2))</f>
        <v/>
      </c>
    </row>
    <row r="283" spans="1:5" x14ac:dyDescent="0.25">
      <c r="A283" s="16" t="s">
        <v>50</v>
      </c>
      <c r="E283" s="9" t="str">
        <f>IF(OR(A265="",NOT(ISNUMBER(C265))),"",IF(C265&lt;=0,"",ROUND(E282/C265,2)))</f>
        <v/>
      </c>
    </row>
    <row r="285" spans="1:5" x14ac:dyDescent="0.25">
      <c r="A285" s="11"/>
      <c r="B285" s="2" t="s">
        <v>52</v>
      </c>
      <c r="C285" s="5"/>
      <c r="D285" s="2" t="str">
        <f>IF(C285=1,"portion","portions")</f>
        <v>portions</v>
      </c>
      <c r="E285" s="10" t="str">
        <f>IF(A285="","",IF(COUNTIF($H$5:$H$34,A285)&gt;1,"name used twice, only the first counts",IF(NOT(ISNUMBER(C285)),"number of portions missing",IF(C285&lt;=0,"number of portions missing",IF(SUM(L287:L301)&gt;0,"check the rows with a note","")))))</f>
        <v/>
      </c>
    </row>
    <row r="286" spans="1:6" x14ac:dyDescent="0.25">
      <c r="A286" s="4" t="s">
        <v>43</v>
      </c>
      <c r="B286" s="4" t="s">
        <v>44</v>
      </c>
      <c r="C286" s="4" t="s">
        <v>18</v>
      </c>
      <c r="D286" s="4" t="s">
        <v>45</v>
      </c>
      <c r="E286" s="4" t="s">
        <v>46</v>
      </c>
      <c r="F286" s="4" t="s">
        <v>24</v>
      </c>
    </row>
    <row r="287" spans="1:12" x14ac:dyDescent="0.25">
      <c r="A287" s="5"/>
      <c r="B287" s="12"/>
      <c r="C287" t="str">
        <f>IF(A287="","",IF(ISNUMBER(MATCH(A287,'Ingredients'!$A$5:$A$154,0)),INDEX('Ingredients'!$B$5:$B$154,MATCH(A287,'Ingredients'!$A$5:$A$154,0)),IF(ISNUMBER(MATCH(A287,'Base recipes'!$H$5:$H$19,0)),INDEX('Base recipes'!$I$5:$I$19,MATCH(A287,'Base recipes'!$H$5:$H$19,0)),"")))</f>
        <v/>
      </c>
      <c r="D287" s="13" t="str">
        <f>IF(A287="","",IF(ISNUMBER(MATCH(A287,'Ingredients'!$A$5:$A$154,0)),INDEX('Ingredients'!$G$5:$G$154,MATCH(A287,'Ingredients'!$A$5:$A$154,0)),IF(ISNUMBER(MATCH(A287,'Base recipes'!$H$5:$H$19,0)),INDEX('Base recipes'!$J$5:$J$19,MATCH(A287,'Base recipes'!$H$5:$H$19,0)),"")))</f>
        <v/>
      </c>
      <c r="E287" s="15" t="str">
        <f>IF(OR(A287="",NOT(ISNUMBER(B287)),NOT(ISNUMBER(D287))),"",ROUND(B287*D287,2))</f>
        <v/>
      </c>
      <c r="F287" s="10" t="str">
        <f>IF(A287="","",IF(OR(ISNUMBER(MATCH(A287,'Ingredients'!$A$5:$A$154,0)),ISNUMBER(MATCH(A287,'Base recipes'!$H$5:$H$19,0))),IF(NOT(ISNUMBER(D287)),"price missing",IF(NOT(ISNUMBER(B287)),"quantity missing",IF(ISNUMBER(MATCH(A287,'Ingredients'!$A$5:$A$154,0)),"",IF(INDEX('Base recipes'!$K$5:$K$19,MATCH(A287,'Base recipes'!$H$5:$H$19,0))&gt;0,"base recipe incomplete","")))),"not found"))</f>
        <v/>
      </c>
      <c r="L287">
        <f>IF(F287="",0,1)</f>
        <v>0</v>
      </c>
    </row>
    <row r="288" spans="1:12" x14ac:dyDescent="0.25">
      <c r="A288" s="5"/>
      <c r="B288" s="12"/>
      <c r="C288" t="str">
        <f>IF(A288="","",IF(ISNUMBER(MATCH(A288,'Ingredients'!$A$5:$A$154,0)),INDEX('Ingredients'!$B$5:$B$154,MATCH(A288,'Ingredients'!$A$5:$A$154,0)),IF(ISNUMBER(MATCH(A288,'Base recipes'!$H$5:$H$19,0)),INDEX('Base recipes'!$I$5:$I$19,MATCH(A288,'Base recipes'!$H$5:$H$19,0)),"")))</f>
        <v/>
      </c>
      <c r="D288" s="13" t="str">
        <f>IF(A288="","",IF(ISNUMBER(MATCH(A288,'Ingredients'!$A$5:$A$154,0)),INDEX('Ingredients'!$G$5:$G$154,MATCH(A288,'Ingredients'!$A$5:$A$154,0)),IF(ISNUMBER(MATCH(A288,'Base recipes'!$H$5:$H$19,0)),INDEX('Base recipes'!$J$5:$J$19,MATCH(A288,'Base recipes'!$H$5:$H$19,0)),"")))</f>
        <v/>
      </c>
      <c r="E288" s="15" t="str">
        <f>IF(OR(A288="",NOT(ISNUMBER(B288)),NOT(ISNUMBER(D288))),"",ROUND(B288*D288,2))</f>
        <v/>
      </c>
      <c r="F288" s="10" t="str">
        <f>IF(A288="","",IF(OR(ISNUMBER(MATCH(A288,'Ingredients'!$A$5:$A$154,0)),ISNUMBER(MATCH(A288,'Base recipes'!$H$5:$H$19,0))),IF(NOT(ISNUMBER(D288)),"price missing",IF(NOT(ISNUMBER(B288)),"quantity missing",IF(ISNUMBER(MATCH(A288,'Ingredients'!$A$5:$A$154,0)),"",IF(INDEX('Base recipes'!$K$5:$K$19,MATCH(A288,'Base recipes'!$H$5:$H$19,0))&gt;0,"base recipe incomplete","")))),"not found"))</f>
        <v/>
      </c>
      <c r="L288">
        <f>IF(F288="",0,1)</f>
        <v>0</v>
      </c>
    </row>
    <row r="289" spans="1:12" x14ac:dyDescent="0.25">
      <c r="A289" s="5"/>
      <c r="B289" s="12"/>
      <c r="C289" t="str">
        <f>IF(A289="","",IF(ISNUMBER(MATCH(A289,'Ingredients'!$A$5:$A$154,0)),INDEX('Ingredients'!$B$5:$B$154,MATCH(A289,'Ingredients'!$A$5:$A$154,0)),IF(ISNUMBER(MATCH(A289,'Base recipes'!$H$5:$H$19,0)),INDEX('Base recipes'!$I$5:$I$19,MATCH(A289,'Base recipes'!$H$5:$H$19,0)),"")))</f>
        <v/>
      </c>
      <c r="D289" s="13" t="str">
        <f>IF(A289="","",IF(ISNUMBER(MATCH(A289,'Ingredients'!$A$5:$A$154,0)),INDEX('Ingredients'!$G$5:$G$154,MATCH(A289,'Ingredients'!$A$5:$A$154,0)),IF(ISNUMBER(MATCH(A289,'Base recipes'!$H$5:$H$19,0)),INDEX('Base recipes'!$J$5:$J$19,MATCH(A289,'Base recipes'!$H$5:$H$19,0)),"")))</f>
        <v/>
      </c>
      <c r="E289" s="15" t="str">
        <f>IF(OR(A289="",NOT(ISNUMBER(B289)),NOT(ISNUMBER(D289))),"",ROUND(B289*D289,2))</f>
        <v/>
      </c>
      <c r="F289" s="10" t="str">
        <f>IF(A289="","",IF(OR(ISNUMBER(MATCH(A289,'Ingredients'!$A$5:$A$154,0)),ISNUMBER(MATCH(A289,'Base recipes'!$H$5:$H$19,0))),IF(NOT(ISNUMBER(D289)),"price missing",IF(NOT(ISNUMBER(B289)),"quantity missing",IF(ISNUMBER(MATCH(A289,'Ingredients'!$A$5:$A$154,0)),"",IF(INDEX('Base recipes'!$K$5:$K$19,MATCH(A289,'Base recipes'!$H$5:$H$19,0))&gt;0,"base recipe incomplete","")))),"not found"))</f>
        <v/>
      </c>
      <c r="L289">
        <f>IF(F289="",0,1)</f>
        <v>0</v>
      </c>
    </row>
    <row r="290" spans="1:12" x14ac:dyDescent="0.25">
      <c r="A290" s="5"/>
      <c r="B290" s="12"/>
      <c r="C290" t="str">
        <f>IF(A290="","",IF(ISNUMBER(MATCH(A290,'Ingredients'!$A$5:$A$154,0)),INDEX('Ingredients'!$B$5:$B$154,MATCH(A290,'Ingredients'!$A$5:$A$154,0)),IF(ISNUMBER(MATCH(A290,'Base recipes'!$H$5:$H$19,0)),INDEX('Base recipes'!$I$5:$I$19,MATCH(A290,'Base recipes'!$H$5:$H$19,0)),"")))</f>
        <v/>
      </c>
      <c r="D290" s="13" t="str">
        <f>IF(A290="","",IF(ISNUMBER(MATCH(A290,'Ingredients'!$A$5:$A$154,0)),INDEX('Ingredients'!$G$5:$G$154,MATCH(A290,'Ingredients'!$A$5:$A$154,0)),IF(ISNUMBER(MATCH(A290,'Base recipes'!$H$5:$H$19,0)),INDEX('Base recipes'!$J$5:$J$19,MATCH(A290,'Base recipes'!$H$5:$H$19,0)),"")))</f>
        <v/>
      </c>
      <c r="E290" s="15" t="str">
        <f>IF(OR(A290="",NOT(ISNUMBER(B290)),NOT(ISNUMBER(D290))),"",ROUND(B290*D290,2))</f>
        <v/>
      </c>
      <c r="F290" s="10" t="str">
        <f>IF(A290="","",IF(OR(ISNUMBER(MATCH(A290,'Ingredients'!$A$5:$A$154,0)),ISNUMBER(MATCH(A290,'Base recipes'!$H$5:$H$19,0))),IF(NOT(ISNUMBER(D290)),"price missing",IF(NOT(ISNUMBER(B290)),"quantity missing",IF(ISNUMBER(MATCH(A290,'Ingredients'!$A$5:$A$154,0)),"",IF(INDEX('Base recipes'!$K$5:$K$19,MATCH(A290,'Base recipes'!$H$5:$H$19,0))&gt;0,"base recipe incomplete","")))),"not found"))</f>
        <v/>
      </c>
      <c r="L290">
        <f>IF(F290="",0,1)</f>
        <v>0</v>
      </c>
    </row>
    <row r="291" spans="1:12" x14ac:dyDescent="0.25">
      <c r="A291" s="5"/>
      <c r="B291" s="12"/>
      <c r="C291" t="str">
        <f>IF(A291="","",IF(ISNUMBER(MATCH(A291,'Ingredients'!$A$5:$A$154,0)),INDEX('Ingredients'!$B$5:$B$154,MATCH(A291,'Ingredients'!$A$5:$A$154,0)),IF(ISNUMBER(MATCH(A291,'Base recipes'!$H$5:$H$19,0)),INDEX('Base recipes'!$I$5:$I$19,MATCH(A291,'Base recipes'!$H$5:$H$19,0)),"")))</f>
        <v/>
      </c>
      <c r="D291" s="13" t="str">
        <f>IF(A291="","",IF(ISNUMBER(MATCH(A291,'Ingredients'!$A$5:$A$154,0)),INDEX('Ingredients'!$G$5:$G$154,MATCH(A291,'Ingredients'!$A$5:$A$154,0)),IF(ISNUMBER(MATCH(A291,'Base recipes'!$H$5:$H$19,0)),INDEX('Base recipes'!$J$5:$J$19,MATCH(A291,'Base recipes'!$H$5:$H$19,0)),"")))</f>
        <v/>
      </c>
      <c r="E291" s="15" t="str">
        <f>IF(OR(A291="",NOT(ISNUMBER(B291)),NOT(ISNUMBER(D291))),"",ROUND(B291*D291,2))</f>
        <v/>
      </c>
      <c r="F291" s="10" t="str">
        <f>IF(A291="","",IF(OR(ISNUMBER(MATCH(A291,'Ingredients'!$A$5:$A$154,0)),ISNUMBER(MATCH(A291,'Base recipes'!$H$5:$H$19,0))),IF(NOT(ISNUMBER(D291)),"price missing",IF(NOT(ISNUMBER(B291)),"quantity missing",IF(ISNUMBER(MATCH(A291,'Ingredients'!$A$5:$A$154,0)),"",IF(INDEX('Base recipes'!$K$5:$K$19,MATCH(A291,'Base recipes'!$H$5:$H$19,0))&gt;0,"base recipe incomplete","")))),"not found"))</f>
        <v/>
      </c>
      <c r="L291">
        <f>IF(F291="",0,1)</f>
        <v>0</v>
      </c>
    </row>
    <row r="292" spans="1:12" x14ac:dyDescent="0.25">
      <c r="A292" s="5"/>
      <c r="B292" s="12"/>
      <c r="C292" t="str">
        <f>IF(A292="","",IF(ISNUMBER(MATCH(A292,'Ingredients'!$A$5:$A$154,0)),INDEX('Ingredients'!$B$5:$B$154,MATCH(A292,'Ingredients'!$A$5:$A$154,0)),IF(ISNUMBER(MATCH(A292,'Base recipes'!$H$5:$H$19,0)),INDEX('Base recipes'!$I$5:$I$19,MATCH(A292,'Base recipes'!$H$5:$H$19,0)),"")))</f>
        <v/>
      </c>
      <c r="D292" s="13" t="str">
        <f>IF(A292="","",IF(ISNUMBER(MATCH(A292,'Ingredients'!$A$5:$A$154,0)),INDEX('Ingredients'!$G$5:$G$154,MATCH(A292,'Ingredients'!$A$5:$A$154,0)),IF(ISNUMBER(MATCH(A292,'Base recipes'!$H$5:$H$19,0)),INDEX('Base recipes'!$J$5:$J$19,MATCH(A292,'Base recipes'!$H$5:$H$19,0)),"")))</f>
        <v/>
      </c>
      <c r="E292" s="15" t="str">
        <f>IF(OR(A292="",NOT(ISNUMBER(B292)),NOT(ISNUMBER(D292))),"",ROUND(B292*D292,2))</f>
        <v/>
      </c>
      <c r="F292" s="10" t="str">
        <f>IF(A292="","",IF(OR(ISNUMBER(MATCH(A292,'Ingredients'!$A$5:$A$154,0)),ISNUMBER(MATCH(A292,'Base recipes'!$H$5:$H$19,0))),IF(NOT(ISNUMBER(D292)),"price missing",IF(NOT(ISNUMBER(B292)),"quantity missing",IF(ISNUMBER(MATCH(A292,'Ingredients'!$A$5:$A$154,0)),"",IF(INDEX('Base recipes'!$K$5:$K$19,MATCH(A292,'Base recipes'!$H$5:$H$19,0))&gt;0,"base recipe incomplete","")))),"not found"))</f>
        <v/>
      </c>
      <c r="L292">
        <f>IF(F292="",0,1)</f>
        <v>0</v>
      </c>
    </row>
    <row r="293" spans="1:12" x14ac:dyDescent="0.25">
      <c r="A293" s="5"/>
      <c r="B293" s="12"/>
      <c r="C293" t="str">
        <f>IF(A293="","",IF(ISNUMBER(MATCH(A293,'Ingredients'!$A$5:$A$154,0)),INDEX('Ingredients'!$B$5:$B$154,MATCH(A293,'Ingredients'!$A$5:$A$154,0)),IF(ISNUMBER(MATCH(A293,'Base recipes'!$H$5:$H$19,0)),INDEX('Base recipes'!$I$5:$I$19,MATCH(A293,'Base recipes'!$H$5:$H$19,0)),"")))</f>
        <v/>
      </c>
      <c r="D293" s="13" t="str">
        <f>IF(A293="","",IF(ISNUMBER(MATCH(A293,'Ingredients'!$A$5:$A$154,0)),INDEX('Ingredients'!$G$5:$G$154,MATCH(A293,'Ingredients'!$A$5:$A$154,0)),IF(ISNUMBER(MATCH(A293,'Base recipes'!$H$5:$H$19,0)),INDEX('Base recipes'!$J$5:$J$19,MATCH(A293,'Base recipes'!$H$5:$H$19,0)),"")))</f>
        <v/>
      </c>
      <c r="E293" s="15" t="str">
        <f>IF(OR(A293="",NOT(ISNUMBER(B293)),NOT(ISNUMBER(D293))),"",ROUND(B293*D293,2))</f>
        <v/>
      </c>
      <c r="F293" s="10" t="str">
        <f>IF(A293="","",IF(OR(ISNUMBER(MATCH(A293,'Ingredients'!$A$5:$A$154,0)),ISNUMBER(MATCH(A293,'Base recipes'!$H$5:$H$19,0))),IF(NOT(ISNUMBER(D293)),"price missing",IF(NOT(ISNUMBER(B293)),"quantity missing",IF(ISNUMBER(MATCH(A293,'Ingredients'!$A$5:$A$154,0)),"",IF(INDEX('Base recipes'!$K$5:$K$19,MATCH(A293,'Base recipes'!$H$5:$H$19,0))&gt;0,"base recipe incomplete","")))),"not found"))</f>
        <v/>
      </c>
      <c r="L293">
        <f>IF(F293="",0,1)</f>
        <v>0</v>
      </c>
    </row>
    <row r="294" spans="1:12" x14ac:dyDescent="0.25">
      <c r="A294" s="5"/>
      <c r="B294" s="12"/>
      <c r="C294" t="str">
        <f>IF(A294="","",IF(ISNUMBER(MATCH(A294,'Ingredients'!$A$5:$A$154,0)),INDEX('Ingredients'!$B$5:$B$154,MATCH(A294,'Ingredients'!$A$5:$A$154,0)),IF(ISNUMBER(MATCH(A294,'Base recipes'!$H$5:$H$19,0)),INDEX('Base recipes'!$I$5:$I$19,MATCH(A294,'Base recipes'!$H$5:$H$19,0)),"")))</f>
        <v/>
      </c>
      <c r="D294" s="13" t="str">
        <f>IF(A294="","",IF(ISNUMBER(MATCH(A294,'Ingredients'!$A$5:$A$154,0)),INDEX('Ingredients'!$G$5:$G$154,MATCH(A294,'Ingredients'!$A$5:$A$154,0)),IF(ISNUMBER(MATCH(A294,'Base recipes'!$H$5:$H$19,0)),INDEX('Base recipes'!$J$5:$J$19,MATCH(A294,'Base recipes'!$H$5:$H$19,0)),"")))</f>
        <v/>
      </c>
      <c r="E294" s="15" t="str">
        <f>IF(OR(A294="",NOT(ISNUMBER(B294)),NOT(ISNUMBER(D294))),"",ROUND(B294*D294,2))</f>
        <v/>
      </c>
      <c r="F294" s="10" t="str">
        <f>IF(A294="","",IF(OR(ISNUMBER(MATCH(A294,'Ingredients'!$A$5:$A$154,0)),ISNUMBER(MATCH(A294,'Base recipes'!$H$5:$H$19,0))),IF(NOT(ISNUMBER(D294)),"price missing",IF(NOT(ISNUMBER(B294)),"quantity missing",IF(ISNUMBER(MATCH(A294,'Ingredients'!$A$5:$A$154,0)),"",IF(INDEX('Base recipes'!$K$5:$K$19,MATCH(A294,'Base recipes'!$H$5:$H$19,0))&gt;0,"base recipe incomplete","")))),"not found"))</f>
        <v/>
      </c>
      <c r="L294">
        <f>IF(F294="",0,1)</f>
        <v>0</v>
      </c>
    </row>
    <row r="295" spans="1:12" x14ac:dyDescent="0.25">
      <c r="A295" s="5"/>
      <c r="B295" s="12"/>
      <c r="C295" t="str">
        <f>IF(A295="","",IF(ISNUMBER(MATCH(A295,'Ingredients'!$A$5:$A$154,0)),INDEX('Ingredients'!$B$5:$B$154,MATCH(A295,'Ingredients'!$A$5:$A$154,0)),IF(ISNUMBER(MATCH(A295,'Base recipes'!$H$5:$H$19,0)),INDEX('Base recipes'!$I$5:$I$19,MATCH(A295,'Base recipes'!$H$5:$H$19,0)),"")))</f>
        <v/>
      </c>
      <c r="D295" s="13" t="str">
        <f>IF(A295="","",IF(ISNUMBER(MATCH(A295,'Ingredients'!$A$5:$A$154,0)),INDEX('Ingredients'!$G$5:$G$154,MATCH(A295,'Ingredients'!$A$5:$A$154,0)),IF(ISNUMBER(MATCH(A295,'Base recipes'!$H$5:$H$19,0)),INDEX('Base recipes'!$J$5:$J$19,MATCH(A295,'Base recipes'!$H$5:$H$19,0)),"")))</f>
        <v/>
      </c>
      <c r="E295" s="15" t="str">
        <f>IF(OR(A295="",NOT(ISNUMBER(B295)),NOT(ISNUMBER(D295))),"",ROUND(B295*D295,2))</f>
        <v/>
      </c>
      <c r="F295" s="10" t="str">
        <f>IF(A295="","",IF(OR(ISNUMBER(MATCH(A295,'Ingredients'!$A$5:$A$154,0)),ISNUMBER(MATCH(A295,'Base recipes'!$H$5:$H$19,0))),IF(NOT(ISNUMBER(D295)),"price missing",IF(NOT(ISNUMBER(B295)),"quantity missing",IF(ISNUMBER(MATCH(A295,'Ingredients'!$A$5:$A$154,0)),"",IF(INDEX('Base recipes'!$K$5:$K$19,MATCH(A295,'Base recipes'!$H$5:$H$19,0))&gt;0,"base recipe incomplete","")))),"not found"))</f>
        <v/>
      </c>
      <c r="L295">
        <f>IF(F295="",0,1)</f>
        <v>0</v>
      </c>
    </row>
    <row r="296" spans="1:12" x14ac:dyDescent="0.25">
      <c r="A296" s="5"/>
      <c r="B296" s="12"/>
      <c r="C296" t="str">
        <f>IF(A296="","",IF(ISNUMBER(MATCH(A296,'Ingredients'!$A$5:$A$154,0)),INDEX('Ingredients'!$B$5:$B$154,MATCH(A296,'Ingredients'!$A$5:$A$154,0)),IF(ISNUMBER(MATCH(A296,'Base recipes'!$H$5:$H$19,0)),INDEX('Base recipes'!$I$5:$I$19,MATCH(A296,'Base recipes'!$H$5:$H$19,0)),"")))</f>
        <v/>
      </c>
      <c r="D296" s="13" t="str">
        <f>IF(A296="","",IF(ISNUMBER(MATCH(A296,'Ingredients'!$A$5:$A$154,0)),INDEX('Ingredients'!$G$5:$G$154,MATCH(A296,'Ingredients'!$A$5:$A$154,0)),IF(ISNUMBER(MATCH(A296,'Base recipes'!$H$5:$H$19,0)),INDEX('Base recipes'!$J$5:$J$19,MATCH(A296,'Base recipes'!$H$5:$H$19,0)),"")))</f>
        <v/>
      </c>
      <c r="E296" s="15" t="str">
        <f>IF(OR(A296="",NOT(ISNUMBER(B296)),NOT(ISNUMBER(D296))),"",ROUND(B296*D296,2))</f>
        <v/>
      </c>
      <c r="F296" s="10" t="str">
        <f>IF(A296="","",IF(OR(ISNUMBER(MATCH(A296,'Ingredients'!$A$5:$A$154,0)),ISNUMBER(MATCH(A296,'Base recipes'!$H$5:$H$19,0))),IF(NOT(ISNUMBER(D296)),"price missing",IF(NOT(ISNUMBER(B296)),"quantity missing",IF(ISNUMBER(MATCH(A296,'Ingredients'!$A$5:$A$154,0)),"",IF(INDEX('Base recipes'!$K$5:$K$19,MATCH(A296,'Base recipes'!$H$5:$H$19,0))&gt;0,"base recipe incomplete","")))),"not found"))</f>
        <v/>
      </c>
      <c r="L296">
        <f>IF(F296="",0,1)</f>
        <v>0</v>
      </c>
    </row>
    <row r="297" spans="1:12" x14ac:dyDescent="0.25">
      <c r="A297" s="5"/>
      <c r="B297" s="12"/>
      <c r="C297" t="str">
        <f>IF(A297="","",IF(ISNUMBER(MATCH(A297,'Ingredients'!$A$5:$A$154,0)),INDEX('Ingredients'!$B$5:$B$154,MATCH(A297,'Ingredients'!$A$5:$A$154,0)),IF(ISNUMBER(MATCH(A297,'Base recipes'!$H$5:$H$19,0)),INDEX('Base recipes'!$I$5:$I$19,MATCH(A297,'Base recipes'!$H$5:$H$19,0)),"")))</f>
        <v/>
      </c>
      <c r="D297" s="13" t="str">
        <f>IF(A297="","",IF(ISNUMBER(MATCH(A297,'Ingredients'!$A$5:$A$154,0)),INDEX('Ingredients'!$G$5:$G$154,MATCH(A297,'Ingredients'!$A$5:$A$154,0)),IF(ISNUMBER(MATCH(A297,'Base recipes'!$H$5:$H$19,0)),INDEX('Base recipes'!$J$5:$J$19,MATCH(A297,'Base recipes'!$H$5:$H$19,0)),"")))</f>
        <v/>
      </c>
      <c r="E297" s="15" t="str">
        <f>IF(OR(A297="",NOT(ISNUMBER(B297)),NOT(ISNUMBER(D297))),"",ROUND(B297*D297,2))</f>
        <v/>
      </c>
      <c r="F297" s="10" t="str">
        <f>IF(A297="","",IF(OR(ISNUMBER(MATCH(A297,'Ingredients'!$A$5:$A$154,0)),ISNUMBER(MATCH(A297,'Base recipes'!$H$5:$H$19,0))),IF(NOT(ISNUMBER(D297)),"price missing",IF(NOT(ISNUMBER(B297)),"quantity missing",IF(ISNUMBER(MATCH(A297,'Ingredients'!$A$5:$A$154,0)),"",IF(INDEX('Base recipes'!$K$5:$K$19,MATCH(A297,'Base recipes'!$H$5:$H$19,0))&gt;0,"base recipe incomplete","")))),"not found"))</f>
        <v/>
      </c>
      <c r="L297">
        <f>IF(F297="",0,1)</f>
        <v>0</v>
      </c>
    </row>
    <row r="298" spans="1:12" x14ac:dyDescent="0.25">
      <c r="A298" s="5"/>
      <c r="B298" s="12"/>
      <c r="C298" t="str">
        <f>IF(A298="","",IF(ISNUMBER(MATCH(A298,'Ingredients'!$A$5:$A$154,0)),INDEX('Ingredients'!$B$5:$B$154,MATCH(A298,'Ingredients'!$A$5:$A$154,0)),IF(ISNUMBER(MATCH(A298,'Base recipes'!$H$5:$H$19,0)),INDEX('Base recipes'!$I$5:$I$19,MATCH(A298,'Base recipes'!$H$5:$H$19,0)),"")))</f>
        <v/>
      </c>
      <c r="D298" s="13" t="str">
        <f>IF(A298="","",IF(ISNUMBER(MATCH(A298,'Ingredients'!$A$5:$A$154,0)),INDEX('Ingredients'!$G$5:$G$154,MATCH(A298,'Ingredients'!$A$5:$A$154,0)),IF(ISNUMBER(MATCH(A298,'Base recipes'!$H$5:$H$19,0)),INDEX('Base recipes'!$J$5:$J$19,MATCH(A298,'Base recipes'!$H$5:$H$19,0)),"")))</f>
        <v/>
      </c>
      <c r="E298" s="15" t="str">
        <f>IF(OR(A298="",NOT(ISNUMBER(B298)),NOT(ISNUMBER(D298))),"",ROUND(B298*D298,2))</f>
        <v/>
      </c>
      <c r="F298" s="10" t="str">
        <f>IF(A298="","",IF(OR(ISNUMBER(MATCH(A298,'Ingredients'!$A$5:$A$154,0)),ISNUMBER(MATCH(A298,'Base recipes'!$H$5:$H$19,0))),IF(NOT(ISNUMBER(D298)),"price missing",IF(NOT(ISNUMBER(B298)),"quantity missing",IF(ISNUMBER(MATCH(A298,'Ingredients'!$A$5:$A$154,0)),"",IF(INDEX('Base recipes'!$K$5:$K$19,MATCH(A298,'Base recipes'!$H$5:$H$19,0))&gt;0,"base recipe incomplete","")))),"not found"))</f>
        <v/>
      </c>
      <c r="L298">
        <f>IF(F298="",0,1)</f>
        <v>0</v>
      </c>
    </row>
    <row r="299" spans="1:12" x14ac:dyDescent="0.25">
      <c r="A299" s="5"/>
      <c r="B299" s="12"/>
      <c r="C299" t="str">
        <f>IF(A299="","",IF(ISNUMBER(MATCH(A299,'Ingredients'!$A$5:$A$154,0)),INDEX('Ingredients'!$B$5:$B$154,MATCH(A299,'Ingredients'!$A$5:$A$154,0)),IF(ISNUMBER(MATCH(A299,'Base recipes'!$H$5:$H$19,0)),INDEX('Base recipes'!$I$5:$I$19,MATCH(A299,'Base recipes'!$H$5:$H$19,0)),"")))</f>
        <v/>
      </c>
      <c r="D299" s="13" t="str">
        <f>IF(A299="","",IF(ISNUMBER(MATCH(A299,'Ingredients'!$A$5:$A$154,0)),INDEX('Ingredients'!$G$5:$G$154,MATCH(A299,'Ingredients'!$A$5:$A$154,0)),IF(ISNUMBER(MATCH(A299,'Base recipes'!$H$5:$H$19,0)),INDEX('Base recipes'!$J$5:$J$19,MATCH(A299,'Base recipes'!$H$5:$H$19,0)),"")))</f>
        <v/>
      </c>
      <c r="E299" s="15" t="str">
        <f>IF(OR(A299="",NOT(ISNUMBER(B299)),NOT(ISNUMBER(D299))),"",ROUND(B299*D299,2))</f>
        <v/>
      </c>
      <c r="F299" s="10" t="str">
        <f>IF(A299="","",IF(OR(ISNUMBER(MATCH(A299,'Ingredients'!$A$5:$A$154,0)),ISNUMBER(MATCH(A299,'Base recipes'!$H$5:$H$19,0))),IF(NOT(ISNUMBER(D299)),"price missing",IF(NOT(ISNUMBER(B299)),"quantity missing",IF(ISNUMBER(MATCH(A299,'Ingredients'!$A$5:$A$154,0)),"",IF(INDEX('Base recipes'!$K$5:$K$19,MATCH(A299,'Base recipes'!$H$5:$H$19,0))&gt;0,"base recipe incomplete","")))),"not found"))</f>
        <v/>
      </c>
      <c r="L299">
        <f>IF(F299="",0,1)</f>
        <v>0</v>
      </c>
    </row>
    <row r="300" spans="1:12" x14ac:dyDescent="0.25">
      <c r="A300" s="5"/>
      <c r="B300" s="12"/>
      <c r="C300" t="str">
        <f>IF(A300="","",IF(ISNUMBER(MATCH(A300,'Ingredients'!$A$5:$A$154,0)),INDEX('Ingredients'!$B$5:$B$154,MATCH(A300,'Ingredients'!$A$5:$A$154,0)),IF(ISNUMBER(MATCH(A300,'Base recipes'!$H$5:$H$19,0)),INDEX('Base recipes'!$I$5:$I$19,MATCH(A300,'Base recipes'!$H$5:$H$19,0)),"")))</f>
        <v/>
      </c>
      <c r="D300" s="13" t="str">
        <f>IF(A300="","",IF(ISNUMBER(MATCH(A300,'Ingredients'!$A$5:$A$154,0)),INDEX('Ingredients'!$G$5:$G$154,MATCH(A300,'Ingredients'!$A$5:$A$154,0)),IF(ISNUMBER(MATCH(A300,'Base recipes'!$H$5:$H$19,0)),INDEX('Base recipes'!$J$5:$J$19,MATCH(A300,'Base recipes'!$H$5:$H$19,0)),"")))</f>
        <v/>
      </c>
      <c r="E300" s="15" t="str">
        <f>IF(OR(A300="",NOT(ISNUMBER(B300)),NOT(ISNUMBER(D300))),"",ROUND(B300*D300,2))</f>
        <v/>
      </c>
      <c r="F300" s="10" t="str">
        <f>IF(A300="","",IF(OR(ISNUMBER(MATCH(A300,'Ingredients'!$A$5:$A$154,0)),ISNUMBER(MATCH(A300,'Base recipes'!$H$5:$H$19,0))),IF(NOT(ISNUMBER(D300)),"price missing",IF(NOT(ISNUMBER(B300)),"quantity missing",IF(ISNUMBER(MATCH(A300,'Ingredients'!$A$5:$A$154,0)),"",IF(INDEX('Base recipes'!$K$5:$K$19,MATCH(A300,'Base recipes'!$H$5:$H$19,0))&gt;0,"base recipe incomplete","")))),"not found"))</f>
        <v/>
      </c>
      <c r="L300">
        <f>IF(F300="",0,1)</f>
        <v>0</v>
      </c>
    </row>
    <row r="301" spans="1:12" x14ac:dyDescent="0.25">
      <c r="A301" s="5"/>
      <c r="B301" s="12"/>
      <c r="C301" t="str">
        <f>IF(A301="","",IF(ISNUMBER(MATCH(A301,'Ingredients'!$A$5:$A$154,0)),INDEX('Ingredients'!$B$5:$B$154,MATCH(A301,'Ingredients'!$A$5:$A$154,0)),IF(ISNUMBER(MATCH(A301,'Base recipes'!$H$5:$H$19,0)),INDEX('Base recipes'!$I$5:$I$19,MATCH(A301,'Base recipes'!$H$5:$H$19,0)),"")))</f>
        <v/>
      </c>
      <c r="D301" s="13" t="str">
        <f>IF(A301="","",IF(ISNUMBER(MATCH(A301,'Ingredients'!$A$5:$A$154,0)),INDEX('Ingredients'!$G$5:$G$154,MATCH(A301,'Ingredients'!$A$5:$A$154,0)),IF(ISNUMBER(MATCH(A301,'Base recipes'!$H$5:$H$19,0)),INDEX('Base recipes'!$J$5:$J$19,MATCH(A301,'Base recipes'!$H$5:$H$19,0)),"")))</f>
        <v/>
      </c>
      <c r="E301" s="15" t="str">
        <f>IF(OR(A301="",NOT(ISNUMBER(B301)),NOT(ISNUMBER(D301))),"",ROUND(B301*D301,2))</f>
        <v/>
      </c>
      <c r="F301" s="10" t="str">
        <f>IF(A301="","",IF(OR(ISNUMBER(MATCH(A301,'Ingredients'!$A$5:$A$154,0)),ISNUMBER(MATCH(A301,'Base recipes'!$H$5:$H$19,0))),IF(NOT(ISNUMBER(D301)),"price missing",IF(NOT(ISNUMBER(B301)),"quantity missing",IF(ISNUMBER(MATCH(A301,'Ingredients'!$A$5:$A$154,0)),"",IF(INDEX('Base recipes'!$K$5:$K$19,MATCH(A301,'Base recipes'!$H$5:$H$19,0))&gt;0,"base recipe incomplete","")))),"not found"))</f>
        <v/>
      </c>
      <c r="L301">
        <f>IF(F301="",0,1)</f>
        <v>0</v>
      </c>
    </row>
    <row r="302" spans="1:5" x14ac:dyDescent="0.25">
      <c r="A302" s="16" t="s">
        <v>47</v>
      </c>
      <c r="E302" s="9" t="str">
        <f>IF(A285="","",ROUND(SUM(E287:E301),2))</f>
        <v/>
      </c>
    </row>
    <row r="303" spans="1:5" x14ac:dyDescent="0.25">
      <c r="A303" s="16" t="s">
        <v>50</v>
      </c>
      <c r="E303" s="9" t="str">
        <f>IF(OR(A285="",NOT(ISNUMBER(C285))),"",IF(C285&lt;=0,"",ROUND(E302/C285,2)))</f>
        <v/>
      </c>
    </row>
    <row r="305" spans="1:5" x14ac:dyDescent="0.25">
      <c r="A305" s="11"/>
      <c r="B305" s="2" t="s">
        <v>52</v>
      </c>
      <c r="C305" s="5"/>
      <c r="D305" s="2" t="str">
        <f>IF(C305=1,"portion","portions")</f>
        <v>portions</v>
      </c>
      <c r="E305" s="10" t="str">
        <f>IF(A305="","",IF(COUNTIF($H$5:$H$34,A305)&gt;1,"name used twice, only the first counts",IF(NOT(ISNUMBER(C305)),"number of portions missing",IF(C305&lt;=0,"number of portions missing",IF(SUM(L307:L321)&gt;0,"check the rows with a note","")))))</f>
        <v/>
      </c>
    </row>
    <row r="306" spans="1:6" x14ac:dyDescent="0.25">
      <c r="A306" s="4" t="s">
        <v>43</v>
      </c>
      <c r="B306" s="4" t="s">
        <v>44</v>
      </c>
      <c r="C306" s="4" t="s">
        <v>18</v>
      </c>
      <c r="D306" s="4" t="s">
        <v>45</v>
      </c>
      <c r="E306" s="4" t="s">
        <v>46</v>
      </c>
      <c r="F306" s="4" t="s">
        <v>24</v>
      </c>
    </row>
    <row r="307" spans="1:12" x14ac:dyDescent="0.25">
      <c r="A307" s="5"/>
      <c r="B307" s="12"/>
      <c r="C307" t="str">
        <f>IF(A307="","",IF(ISNUMBER(MATCH(A307,'Ingredients'!$A$5:$A$154,0)),INDEX('Ingredients'!$B$5:$B$154,MATCH(A307,'Ingredients'!$A$5:$A$154,0)),IF(ISNUMBER(MATCH(A307,'Base recipes'!$H$5:$H$19,0)),INDEX('Base recipes'!$I$5:$I$19,MATCH(A307,'Base recipes'!$H$5:$H$19,0)),"")))</f>
        <v/>
      </c>
      <c r="D307" s="13" t="str">
        <f>IF(A307="","",IF(ISNUMBER(MATCH(A307,'Ingredients'!$A$5:$A$154,0)),INDEX('Ingredients'!$G$5:$G$154,MATCH(A307,'Ingredients'!$A$5:$A$154,0)),IF(ISNUMBER(MATCH(A307,'Base recipes'!$H$5:$H$19,0)),INDEX('Base recipes'!$J$5:$J$19,MATCH(A307,'Base recipes'!$H$5:$H$19,0)),"")))</f>
        <v/>
      </c>
      <c r="E307" s="15" t="str">
        <f>IF(OR(A307="",NOT(ISNUMBER(B307)),NOT(ISNUMBER(D307))),"",ROUND(B307*D307,2))</f>
        <v/>
      </c>
      <c r="F307" s="10" t="str">
        <f>IF(A307="","",IF(OR(ISNUMBER(MATCH(A307,'Ingredients'!$A$5:$A$154,0)),ISNUMBER(MATCH(A307,'Base recipes'!$H$5:$H$19,0))),IF(NOT(ISNUMBER(D307)),"price missing",IF(NOT(ISNUMBER(B307)),"quantity missing",IF(ISNUMBER(MATCH(A307,'Ingredients'!$A$5:$A$154,0)),"",IF(INDEX('Base recipes'!$K$5:$K$19,MATCH(A307,'Base recipes'!$H$5:$H$19,0))&gt;0,"base recipe incomplete","")))),"not found"))</f>
        <v/>
      </c>
      <c r="L307">
        <f>IF(F307="",0,1)</f>
        <v>0</v>
      </c>
    </row>
    <row r="308" spans="1:12" x14ac:dyDescent="0.25">
      <c r="A308" s="5"/>
      <c r="B308" s="12"/>
      <c r="C308" t="str">
        <f>IF(A308="","",IF(ISNUMBER(MATCH(A308,'Ingredients'!$A$5:$A$154,0)),INDEX('Ingredients'!$B$5:$B$154,MATCH(A308,'Ingredients'!$A$5:$A$154,0)),IF(ISNUMBER(MATCH(A308,'Base recipes'!$H$5:$H$19,0)),INDEX('Base recipes'!$I$5:$I$19,MATCH(A308,'Base recipes'!$H$5:$H$19,0)),"")))</f>
        <v/>
      </c>
      <c r="D308" s="13" t="str">
        <f>IF(A308="","",IF(ISNUMBER(MATCH(A308,'Ingredients'!$A$5:$A$154,0)),INDEX('Ingredients'!$G$5:$G$154,MATCH(A308,'Ingredients'!$A$5:$A$154,0)),IF(ISNUMBER(MATCH(A308,'Base recipes'!$H$5:$H$19,0)),INDEX('Base recipes'!$J$5:$J$19,MATCH(A308,'Base recipes'!$H$5:$H$19,0)),"")))</f>
        <v/>
      </c>
      <c r="E308" s="15" t="str">
        <f>IF(OR(A308="",NOT(ISNUMBER(B308)),NOT(ISNUMBER(D308))),"",ROUND(B308*D308,2))</f>
        <v/>
      </c>
      <c r="F308" s="10" t="str">
        <f>IF(A308="","",IF(OR(ISNUMBER(MATCH(A308,'Ingredients'!$A$5:$A$154,0)),ISNUMBER(MATCH(A308,'Base recipes'!$H$5:$H$19,0))),IF(NOT(ISNUMBER(D308)),"price missing",IF(NOT(ISNUMBER(B308)),"quantity missing",IF(ISNUMBER(MATCH(A308,'Ingredients'!$A$5:$A$154,0)),"",IF(INDEX('Base recipes'!$K$5:$K$19,MATCH(A308,'Base recipes'!$H$5:$H$19,0))&gt;0,"base recipe incomplete","")))),"not found"))</f>
        <v/>
      </c>
      <c r="L308">
        <f>IF(F308="",0,1)</f>
        <v>0</v>
      </c>
    </row>
    <row r="309" spans="1:12" x14ac:dyDescent="0.25">
      <c r="A309" s="5"/>
      <c r="B309" s="12"/>
      <c r="C309" t="str">
        <f>IF(A309="","",IF(ISNUMBER(MATCH(A309,'Ingredients'!$A$5:$A$154,0)),INDEX('Ingredients'!$B$5:$B$154,MATCH(A309,'Ingredients'!$A$5:$A$154,0)),IF(ISNUMBER(MATCH(A309,'Base recipes'!$H$5:$H$19,0)),INDEX('Base recipes'!$I$5:$I$19,MATCH(A309,'Base recipes'!$H$5:$H$19,0)),"")))</f>
        <v/>
      </c>
      <c r="D309" s="13" t="str">
        <f>IF(A309="","",IF(ISNUMBER(MATCH(A309,'Ingredients'!$A$5:$A$154,0)),INDEX('Ingredients'!$G$5:$G$154,MATCH(A309,'Ingredients'!$A$5:$A$154,0)),IF(ISNUMBER(MATCH(A309,'Base recipes'!$H$5:$H$19,0)),INDEX('Base recipes'!$J$5:$J$19,MATCH(A309,'Base recipes'!$H$5:$H$19,0)),"")))</f>
        <v/>
      </c>
      <c r="E309" s="15" t="str">
        <f>IF(OR(A309="",NOT(ISNUMBER(B309)),NOT(ISNUMBER(D309))),"",ROUND(B309*D309,2))</f>
        <v/>
      </c>
      <c r="F309" s="10" t="str">
        <f>IF(A309="","",IF(OR(ISNUMBER(MATCH(A309,'Ingredients'!$A$5:$A$154,0)),ISNUMBER(MATCH(A309,'Base recipes'!$H$5:$H$19,0))),IF(NOT(ISNUMBER(D309)),"price missing",IF(NOT(ISNUMBER(B309)),"quantity missing",IF(ISNUMBER(MATCH(A309,'Ingredients'!$A$5:$A$154,0)),"",IF(INDEX('Base recipes'!$K$5:$K$19,MATCH(A309,'Base recipes'!$H$5:$H$19,0))&gt;0,"base recipe incomplete","")))),"not found"))</f>
        <v/>
      </c>
      <c r="L309">
        <f>IF(F309="",0,1)</f>
        <v>0</v>
      </c>
    </row>
    <row r="310" spans="1:12" x14ac:dyDescent="0.25">
      <c r="A310" s="5"/>
      <c r="B310" s="12"/>
      <c r="C310" t="str">
        <f>IF(A310="","",IF(ISNUMBER(MATCH(A310,'Ingredients'!$A$5:$A$154,0)),INDEX('Ingredients'!$B$5:$B$154,MATCH(A310,'Ingredients'!$A$5:$A$154,0)),IF(ISNUMBER(MATCH(A310,'Base recipes'!$H$5:$H$19,0)),INDEX('Base recipes'!$I$5:$I$19,MATCH(A310,'Base recipes'!$H$5:$H$19,0)),"")))</f>
        <v/>
      </c>
      <c r="D310" s="13" t="str">
        <f>IF(A310="","",IF(ISNUMBER(MATCH(A310,'Ingredients'!$A$5:$A$154,0)),INDEX('Ingredients'!$G$5:$G$154,MATCH(A310,'Ingredients'!$A$5:$A$154,0)),IF(ISNUMBER(MATCH(A310,'Base recipes'!$H$5:$H$19,0)),INDEX('Base recipes'!$J$5:$J$19,MATCH(A310,'Base recipes'!$H$5:$H$19,0)),"")))</f>
        <v/>
      </c>
      <c r="E310" s="15" t="str">
        <f>IF(OR(A310="",NOT(ISNUMBER(B310)),NOT(ISNUMBER(D310))),"",ROUND(B310*D310,2))</f>
        <v/>
      </c>
      <c r="F310" s="10" t="str">
        <f>IF(A310="","",IF(OR(ISNUMBER(MATCH(A310,'Ingredients'!$A$5:$A$154,0)),ISNUMBER(MATCH(A310,'Base recipes'!$H$5:$H$19,0))),IF(NOT(ISNUMBER(D310)),"price missing",IF(NOT(ISNUMBER(B310)),"quantity missing",IF(ISNUMBER(MATCH(A310,'Ingredients'!$A$5:$A$154,0)),"",IF(INDEX('Base recipes'!$K$5:$K$19,MATCH(A310,'Base recipes'!$H$5:$H$19,0))&gt;0,"base recipe incomplete","")))),"not found"))</f>
        <v/>
      </c>
      <c r="L310">
        <f>IF(F310="",0,1)</f>
        <v>0</v>
      </c>
    </row>
    <row r="311" spans="1:12" x14ac:dyDescent="0.25">
      <c r="A311" s="5"/>
      <c r="B311" s="12"/>
      <c r="C311" t="str">
        <f>IF(A311="","",IF(ISNUMBER(MATCH(A311,'Ingredients'!$A$5:$A$154,0)),INDEX('Ingredients'!$B$5:$B$154,MATCH(A311,'Ingredients'!$A$5:$A$154,0)),IF(ISNUMBER(MATCH(A311,'Base recipes'!$H$5:$H$19,0)),INDEX('Base recipes'!$I$5:$I$19,MATCH(A311,'Base recipes'!$H$5:$H$19,0)),"")))</f>
        <v/>
      </c>
      <c r="D311" s="13" t="str">
        <f>IF(A311="","",IF(ISNUMBER(MATCH(A311,'Ingredients'!$A$5:$A$154,0)),INDEX('Ingredients'!$G$5:$G$154,MATCH(A311,'Ingredients'!$A$5:$A$154,0)),IF(ISNUMBER(MATCH(A311,'Base recipes'!$H$5:$H$19,0)),INDEX('Base recipes'!$J$5:$J$19,MATCH(A311,'Base recipes'!$H$5:$H$19,0)),"")))</f>
        <v/>
      </c>
      <c r="E311" s="15" t="str">
        <f>IF(OR(A311="",NOT(ISNUMBER(B311)),NOT(ISNUMBER(D311))),"",ROUND(B311*D311,2))</f>
        <v/>
      </c>
      <c r="F311" s="10" t="str">
        <f>IF(A311="","",IF(OR(ISNUMBER(MATCH(A311,'Ingredients'!$A$5:$A$154,0)),ISNUMBER(MATCH(A311,'Base recipes'!$H$5:$H$19,0))),IF(NOT(ISNUMBER(D311)),"price missing",IF(NOT(ISNUMBER(B311)),"quantity missing",IF(ISNUMBER(MATCH(A311,'Ingredients'!$A$5:$A$154,0)),"",IF(INDEX('Base recipes'!$K$5:$K$19,MATCH(A311,'Base recipes'!$H$5:$H$19,0))&gt;0,"base recipe incomplete","")))),"not found"))</f>
        <v/>
      </c>
      <c r="L311">
        <f>IF(F311="",0,1)</f>
        <v>0</v>
      </c>
    </row>
    <row r="312" spans="1:12" x14ac:dyDescent="0.25">
      <c r="A312" s="5"/>
      <c r="B312" s="12"/>
      <c r="C312" t="str">
        <f>IF(A312="","",IF(ISNUMBER(MATCH(A312,'Ingredients'!$A$5:$A$154,0)),INDEX('Ingredients'!$B$5:$B$154,MATCH(A312,'Ingredients'!$A$5:$A$154,0)),IF(ISNUMBER(MATCH(A312,'Base recipes'!$H$5:$H$19,0)),INDEX('Base recipes'!$I$5:$I$19,MATCH(A312,'Base recipes'!$H$5:$H$19,0)),"")))</f>
        <v/>
      </c>
      <c r="D312" s="13" t="str">
        <f>IF(A312="","",IF(ISNUMBER(MATCH(A312,'Ingredients'!$A$5:$A$154,0)),INDEX('Ingredients'!$G$5:$G$154,MATCH(A312,'Ingredients'!$A$5:$A$154,0)),IF(ISNUMBER(MATCH(A312,'Base recipes'!$H$5:$H$19,0)),INDEX('Base recipes'!$J$5:$J$19,MATCH(A312,'Base recipes'!$H$5:$H$19,0)),"")))</f>
        <v/>
      </c>
      <c r="E312" s="15" t="str">
        <f>IF(OR(A312="",NOT(ISNUMBER(B312)),NOT(ISNUMBER(D312))),"",ROUND(B312*D312,2))</f>
        <v/>
      </c>
      <c r="F312" s="10" t="str">
        <f>IF(A312="","",IF(OR(ISNUMBER(MATCH(A312,'Ingredients'!$A$5:$A$154,0)),ISNUMBER(MATCH(A312,'Base recipes'!$H$5:$H$19,0))),IF(NOT(ISNUMBER(D312)),"price missing",IF(NOT(ISNUMBER(B312)),"quantity missing",IF(ISNUMBER(MATCH(A312,'Ingredients'!$A$5:$A$154,0)),"",IF(INDEX('Base recipes'!$K$5:$K$19,MATCH(A312,'Base recipes'!$H$5:$H$19,0))&gt;0,"base recipe incomplete","")))),"not found"))</f>
        <v/>
      </c>
      <c r="L312">
        <f>IF(F312="",0,1)</f>
        <v>0</v>
      </c>
    </row>
    <row r="313" spans="1:12" x14ac:dyDescent="0.25">
      <c r="A313" s="5"/>
      <c r="B313" s="12"/>
      <c r="C313" t="str">
        <f>IF(A313="","",IF(ISNUMBER(MATCH(A313,'Ingredients'!$A$5:$A$154,0)),INDEX('Ingredients'!$B$5:$B$154,MATCH(A313,'Ingredients'!$A$5:$A$154,0)),IF(ISNUMBER(MATCH(A313,'Base recipes'!$H$5:$H$19,0)),INDEX('Base recipes'!$I$5:$I$19,MATCH(A313,'Base recipes'!$H$5:$H$19,0)),"")))</f>
        <v/>
      </c>
      <c r="D313" s="13" t="str">
        <f>IF(A313="","",IF(ISNUMBER(MATCH(A313,'Ingredients'!$A$5:$A$154,0)),INDEX('Ingredients'!$G$5:$G$154,MATCH(A313,'Ingredients'!$A$5:$A$154,0)),IF(ISNUMBER(MATCH(A313,'Base recipes'!$H$5:$H$19,0)),INDEX('Base recipes'!$J$5:$J$19,MATCH(A313,'Base recipes'!$H$5:$H$19,0)),"")))</f>
        <v/>
      </c>
      <c r="E313" s="15" t="str">
        <f>IF(OR(A313="",NOT(ISNUMBER(B313)),NOT(ISNUMBER(D313))),"",ROUND(B313*D313,2))</f>
        <v/>
      </c>
      <c r="F313" s="10" t="str">
        <f>IF(A313="","",IF(OR(ISNUMBER(MATCH(A313,'Ingredients'!$A$5:$A$154,0)),ISNUMBER(MATCH(A313,'Base recipes'!$H$5:$H$19,0))),IF(NOT(ISNUMBER(D313)),"price missing",IF(NOT(ISNUMBER(B313)),"quantity missing",IF(ISNUMBER(MATCH(A313,'Ingredients'!$A$5:$A$154,0)),"",IF(INDEX('Base recipes'!$K$5:$K$19,MATCH(A313,'Base recipes'!$H$5:$H$19,0))&gt;0,"base recipe incomplete","")))),"not found"))</f>
        <v/>
      </c>
      <c r="L313">
        <f>IF(F313="",0,1)</f>
        <v>0</v>
      </c>
    </row>
    <row r="314" spans="1:12" x14ac:dyDescent="0.25">
      <c r="A314" s="5"/>
      <c r="B314" s="12"/>
      <c r="C314" t="str">
        <f>IF(A314="","",IF(ISNUMBER(MATCH(A314,'Ingredients'!$A$5:$A$154,0)),INDEX('Ingredients'!$B$5:$B$154,MATCH(A314,'Ingredients'!$A$5:$A$154,0)),IF(ISNUMBER(MATCH(A314,'Base recipes'!$H$5:$H$19,0)),INDEX('Base recipes'!$I$5:$I$19,MATCH(A314,'Base recipes'!$H$5:$H$19,0)),"")))</f>
        <v/>
      </c>
      <c r="D314" s="13" t="str">
        <f>IF(A314="","",IF(ISNUMBER(MATCH(A314,'Ingredients'!$A$5:$A$154,0)),INDEX('Ingredients'!$G$5:$G$154,MATCH(A314,'Ingredients'!$A$5:$A$154,0)),IF(ISNUMBER(MATCH(A314,'Base recipes'!$H$5:$H$19,0)),INDEX('Base recipes'!$J$5:$J$19,MATCH(A314,'Base recipes'!$H$5:$H$19,0)),"")))</f>
        <v/>
      </c>
      <c r="E314" s="15" t="str">
        <f>IF(OR(A314="",NOT(ISNUMBER(B314)),NOT(ISNUMBER(D314))),"",ROUND(B314*D314,2))</f>
        <v/>
      </c>
      <c r="F314" s="10" t="str">
        <f>IF(A314="","",IF(OR(ISNUMBER(MATCH(A314,'Ingredients'!$A$5:$A$154,0)),ISNUMBER(MATCH(A314,'Base recipes'!$H$5:$H$19,0))),IF(NOT(ISNUMBER(D314)),"price missing",IF(NOT(ISNUMBER(B314)),"quantity missing",IF(ISNUMBER(MATCH(A314,'Ingredients'!$A$5:$A$154,0)),"",IF(INDEX('Base recipes'!$K$5:$K$19,MATCH(A314,'Base recipes'!$H$5:$H$19,0))&gt;0,"base recipe incomplete","")))),"not found"))</f>
        <v/>
      </c>
      <c r="L314">
        <f>IF(F314="",0,1)</f>
        <v>0</v>
      </c>
    </row>
    <row r="315" spans="1:12" x14ac:dyDescent="0.25">
      <c r="A315" s="5"/>
      <c r="B315" s="12"/>
      <c r="C315" t="str">
        <f>IF(A315="","",IF(ISNUMBER(MATCH(A315,'Ingredients'!$A$5:$A$154,0)),INDEX('Ingredients'!$B$5:$B$154,MATCH(A315,'Ingredients'!$A$5:$A$154,0)),IF(ISNUMBER(MATCH(A315,'Base recipes'!$H$5:$H$19,0)),INDEX('Base recipes'!$I$5:$I$19,MATCH(A315,'Base recipes'!$H$5:$H$19,0)),"")))</f>
        <v/>
      </c>
      <c r="D315" s="13" t="str">
        <f>IF(A315="","",IF(ISNUMBER(MATCH(A315,'Ingredients'!$A$5:$A$154,0)),INDEX('Ingredients'!$G$5:$G$154,MATCH(A315,'Ingredients'!$A$5:$A$154,0)),IF(ISNUMBER(MATCH(A315,'Base recipes'!$H$5:$H$19,0)),INDEX('Base recipes'!$J$5:$J$19,MATCH(A315,'Base recipes'!$H$5:$H$19,0)),"")))</f>
        <v/>
      </c>
      <c r="E315" s="15" t="str">
        <f>IF(OR(A315="",NOT(ISNUMBER(B315)),NOT(ISNUMBER(D315))),"",ROUND(B315*D315,2))</f>
        <v/>
      </c>
      <c r="F315" s="10" t="str">
        <f>IF(A315="","",IF(OR(ISNUMBER(MATCH(A315,'Ingredients'!$A$5:$A$154,0)),ISNUMBER(MATCH(A315,'Base recipes'!$H$5:$H$19,0))),IF(NOT(ISNUMBER(D315)),"price missing",IF(NOT(ISNUMBER(B315)),"quantity missing",IF(ISNUMBER(MATCH(A315,'Ingredients'!$A$5:$A$154,0)),"",IF(INDEX('Base recipes'!$K$5:$K$19,MATCH(A315,'Base recipes'!$H$5:$H$19,0))&gt;0,"base recipe incomplete","")))),"not found"))</f>
        <v/>
      </c>
      <c r="L315">
        <f>IF(F315="",0,1)</f>
        <v>0</v>
      </c>
    </row>
    <row r="316" spans="1:12" x14ac:dyDescent="0.25">
      <c r="A316" s="5"/>
      <c r="B316" s="12"/>
      <c r="C316" t="str">
        <f>IF(A316="","",IF(ISNUMBER(MATCH(A316,'Ingredients'!$A$5:$A$154,0)),INDEX('Ingredients'!$B$5:$B$154,MATCH(A316,'Ingredients'!$A$5:$A$154,0)),IF(ISNUMBER(MATCH(A316,'Base recipes'!$H$5:$H$19,0)),INDEX('Base recipes'!$I$5:$I$19,MATCH(A316,'Base recipes'!$H$5:$H$19,0)),"")))</f>
        <v/>
      </c>
      <c r="D316" s="13" t="str">
        <f>IF(A316="","",IF(ISNUMBER(MATCH(A316,'Ingredients'!$A$5:$A$154,0)),INDEX('Ingredients'!$G$5:$G$154,MATCH(A316,'Ingredients'!$A$5:$A$154,0)),IF(ISNUMBER(MATCH(A316,'Base recipes'!$H$5:$H$19,0)),INDEX('Base recipes'!$J$5:$J$19,MATCH(A316,'Base recipes'!$H$5:$H$19,0)),"")))</f>
        <v/>
      </c>
      <c r="E316" s="15" t="str">
        <f>IF(OR(A316="",NOT(ISNUMBER(B316)),NOT(ISNUMBER(D316))),"",ROUND(B316*D316,2))</f>
        <v/>
      </c>
      <c r="F316" s="10" t="str">
        <f>IF(A316="","",IF(OR(ISNUMBER(MATCH(A316,'Ingredients'!$A$5:$A$154,0)),ISNUMBER(MATCH(A316,'Base recipes'!$H$5:$H$19,0))),IF(NOT(ISNUMBER(D316)),"price missing",IF(NOT(ISNUMBER(B316)),"quantity missing",IF(ISNUMBER(MATCH(A316,'Ingredients'!$A$5:$A$154,0)),"",IF(INDEX('Base recipes'!$K$5:$K$19,MATCH(A316,'Base recipes'!$H$5:$H$19,0))&gt;0,"base recipe incomplete","")))),"not found"))</f>
        <v/>
      </c>
      <c r="L316">
        <f>IF(F316="",0,1)</f>
        <v>0</v>
      </c>
    </row>
    <row r="317" spans="1:12" x14ac:dyDescent="0.25">
      <c r="A317" s="5"/>
      <c r="B317" s="12"/>
      <c r="C317" t="str">
        <f>IF(A317="","",IF(ISNUMBER(MATCH(A317,'Ingredients'!$A$5:$A$154,0)),INDEX('Ingredients'!$B$5:$B$154,MATCH(A317,'Ingredients'!$A$5:$A$154,0)),IF(ISNUMBER(MATCH(A317,'Base recipes'!$H$5:$H$19,0)),INDEX('Base recipes'!$I$5:$I$19,MATCH(A317,'Base recipes'!$H$5:$H$19,0)),"")))</f>
        <v/>
      </c>
      <c r="D317" s="13" t="str">
        <f>IF(A317="","",IF(ISNUMBER(MATCH(A317,'Ingredients'!$A$5:$A$154,0)),INDEX('Ingredients'!$G$5:$G$154,MATCH(A317,'Ingredients'!$A$5:$A$154,0)),IF(ISNUMBER(MATCH(A317,'Base recipes'!$H$5:$H$19,0)),INDEX('Base recipes'!$J$5:$J$19,MATCH(A317,'Base recipes'!$H$5:$H$19,0)),"")))</f>
        <v/>
      </c>
      <c r="E317" s="15" t="str">
        <f>IF(OR(A317="",NOT(ISNUMBER(B317)),NOT(ISNUMBER(D317))),"",ROUND(B317*D317,2))</f>
        <v/>
      </c>
      <c r="F317" s="10" t="str">
        <f>IF(A317="","",IF(OR(ISNUMBER(MATCH(A317,'Ingredients'!$A$5:$A$154,0)),ISNUMBER(MATCH(A317,'Base recipes'!$H$5:$H$19,0))),IF(NOT(ISNUMBER(D317)),"price missing",IF(NOT(ISNUMBER(B317)),"quantity missing",IF(ISNUMBER(MATCH(A317,'Ingredients'!$A$5:$A$154,0)),"",IF(INDEX('Base recipes'!$K$5:$K$19,MATCH(A317,'Base recipes'!$H$5:$H$19,0))&gt;0,"base recipe incomplete","")))),"not found"))</f>
        <v/>
      </c>
      <c r="L317">
        <f>IF(F317="",0,1)</f>
        <v>0</v>
      </c>
    </row>
    <row r="318" spans="1:12" x14ac:dyDescent="0.25">
      <c r="A318" s="5"/>
      <c r="B318" s="12"/>
      <c r="C318" t="str">
        <f>IF(A318="","",IF(ISNUMBER(MATCH(A318,'Ingredients'!$A$5:$A$154,0)),INDEX('Ingredients'!$B$5:$B$154,MATCH(A318,'Ingredients'!$A$5:$A$154,0)),IF(ISNUMBER(MATCH(A318,'Base recipes'!$H$5:$H$19,0)),INDEX('Base recipes'!$I$5:$I$19,MATCH(A318,'Base recipes'!$H$5:$H$19,0)),"")))</f>
        <v/>
      </c>
      <c r="D318" s="13" t="str">
        <f>IF(A318="","",IF(ISNUMBER(MATCH(A318,'Ingredients'!$A$5:$A$154,0)),INDEX('Ingredients'!$G$5:$G$154,MATCH(A318,'Ingredients'!$A$5:$A$154,0)),IF(ISNUMBER(MATCH(A318,'Base recipes'!$H$5:$H$19,0)),INDEX('Base recipes'!$J$5:$J$19,MATCH(A318,'Base recipes'!$H$5:$H$19,0)),"")))</f>
        <v/>
      </c>
      <c r="E318" s="15" t="str">
        <f>IF(OR(A318="",NOT(ISNUMBER(B318)),NOT(ISNUMBER(D318))),"",ROUND(B318*D318,2))</f>
        <v/>
      </c>
      <c r="F318" s="10" t="str">
        <f>IF(A318="","",IF(OR(ISNUMBER(MATCH(A318,'Ingredients'!$A$5:$A$154,0)),ISNUMBER(MATCH(A318,'Base recipes'!$H$5:$H$19,0))),IF(NOT(ISNUMBER(D318)),"price missing",IF(NOT(ISNUMBER(B318)),"quantity missing",IF(ISNUMBER(MATCH(A318,'Ingredients'!$A$5:$A$154,0)),"",IF(INDEX('Base recipes'!$K$5:$K$19,MATCH(A318,'Base recipes'!$H$5:$H$19,0))&gt;0,"base recipe incomplete","")))),"not found"))</f>
        <v/>
      </c>
      <c r="L318">
        <f>IF(F318="",0,1)</f>
        <v>0</v>
      </c>
    </row>
    <row r="319" spans="1:12" x14ac:dyDescent="0.25">
      <c r="A319" s="5"/>
      <c r="B319" s="12"/>
      <c r="C319" t="str">
        <f>IF(A319="","",IF(ISNUMBER(MATCH(A319,'Ingredients'!$A$5:$A$154,0)),INDEX('Ingredients'!$B$5:$B$154,MATCH(A319,'Ingredients'!$A$5:$A$154,0)),IF(ISNUMBER(MATCH(A319,'Base recipes'!$H$5:$H$19,0)),INDEX('Base recipes'!$I$5:$I$19,MATCH(A319,'Base recipes'!$H$5:$H$19,0)),"")))</f>
        <v/>
      </c>
      <c r="D319" s="13" t="str">
        <f>IF(A319="","",IF(ISNUMBER(MATCH(A319,'Ingredients'!$A$5:$A$154,0)),INDEX('Ingredients'!$G$5:$G$154,MATCH(A319,'Ingredients'!$A$5:$A$154,0)),IF(ISNUMBER(MATCH(A319,'Base recipes'!$H$5:$H$19,0)),INDEX('Base recipes'!$J$5:$J$19,MATCH(A319,'Base recipes'!$H$5:$H$19,0)),"")))</f>
        <v/>
      </c>
      <c r="E319" s="15" t="str">
        <f>IF(OR(A319="",NOT(ISNUMBER(B319)),NOT(ISNUMBER(D319))),"",ROUND(B319*D319,2))</f>
        <v/>
      </c>
      <c r="F319" s="10" t="str">
        <f>IF(A319="","",IF(OR(ISNUMBER(MATCH(A319,'Ingredients'!$A$5:$A$154,0)),ISNUMBER(MATCH(A319,'Base recipes'!$H$5:$H$19,0))),IF(NOT(ISNUMBER(D319)),"price missing",IF(NOT(ISNUMBER(B319)),"quantity missing",IF(ISNUMBER(MATCH(A319,'Ingredients'!$A$5:$A$154,0)),"",IF(INDEX('Base recipes'!$K$5:$K$19,MATCH(A319,'Base recipes'!$H$5:$H$19,0))&gt;0,"base recipe incomplete","")))),"not found"))</f>
        <v/>
      </c>
      <c r="L319">
        <f>IF(F319="",0,1)</f>
        <v>0</v>
      </c>
    </row>
    <row r="320" spans="1:12" x14ac:dyDescent="0.25">
      <c r="A320" s="5"/>
      <c r="B320" s="12"/>
      <c r="C320" t="str">
        <f>IF(A320="","",IF(ISNUMBER(MATCH(A320,'Ingredients'!$A$5:$A$154,0)),INDEX('Ingredients'!$B$5:$B$154,MATCH(A320,'Ingredients'!$A$5:$A$154,0)),IF(ISNUMBER(MATCH(A320,'Base recipes'!$H$5:$H$19,0)),INDEX('Base recipes'!$I$5:$I$19,MATCH(A320,'Base recipes'!$H$5:$H$19,0)),"")))</f>
        <v/>
      </c>
      <c r="D320" s="13" t="str">
        <f>IF(A320="","",IF(ISNUMBER(MATCH(A320,'Ingredients'!$A$5:$A$154,0)),INDEX('Ingredients'!$G$5:$G$154,MATCH(A320,'Ingredients'!$A$5:$A$154,0)),IF(ISNUMBER(MATCH(A320,'Base recipes'!$H$5:$H$19,0)),INDEX('Base recipes'!$J$5:$J$19,MATCH(A320,'Base recipes'!$H$5:$H$19,0)),"")))</f>
        <v/>
      </c>
      <c r="E320" s="15" t="str">
        <f>IF(OR(A320="",NOT(ISNUMBER(B320)),NOT(ISNUMBER(D320))),"",ROUND(B320*D320,2))</f>
        <v/>
      </c>
      <c r="F320" s="10" t="str">
        <f>IF(A320="","",IF(OR(ISNUMBER(MATCH(A320,'Ingredients'!$A$5:$A$154,0)),ISNUMBER(MATCH(A320,'Base recipes'!$H$5:$H$19,0))),IF(NOT(ISNUMBER(D320)),"price missing",IF(NOT(ISNUMBER(B320)),"quantity missing",IF(ISNUMBER(MATCH(A320,'Ingredients'!$A$5:$A$154,0)),"",IF(INDEX('Base recipes'!$K$5:$K$19,MATCH(A320,'Base recipes'!$H$5:$H$19,0))&gt;0,"base recipe incomplete","")))),"not found"))</f>
        <v/>
      </c>
      <c r="L320">
        <f>IF(F320="",0,1)</f>
        <v>0</v>
      </c>
    </row>
    <row r="321" spans="1:12" x14ac:dyDescent="0.25">
      <c r="A321" s="5"/>
      <c r="B321" s="12"/>
      <c r="C321" t="str">
        <f>IF(A321="","",IF(ISNUMBER(MATCH(A321,'Ingredients'!$A$5:$A$154,0)),INDEX('Ingredients'!$B$5:$B$154,MATCH(A321,'Ingredients'!$A$5:$A$154,0)),IF(ISNUMBER(MATCH(A321,'Base recipes'!$H$5:$H$19,0)),INDEX('Base recipes'!$I$5:$I$19,MATCH(A321,'Base recipes'!$H$5:$H$19,0)),"")))</f>
        <v/>
      </c>
      <c r="D321" s="13" t="str">
        <f>IF(A321="","",IF(ISNUMBER(MATCH(A321,'Ingredients'!$A$5:$A$154,0)),INDEX('Ingredients'!$G$5:$G$154,MATCH(A321,'Ingredients'!$A$5:$A$154,0)),IF(ISNUMBER(MATCH(A321,'Base recipes'!$H$5:$H$19,0)),INDEX('Base recipes'!$J$5:$J$19,MATCH(A321,'Base recipes'!$H$5:$H$19,0)),"")))</f>
        <v/>
      </c>
      <c r="E321" s="15" t="str">
        <f>IF(OR(A321="",NOT(ISNUMBER(B321)),NOT(ISNUMBER(D321))),"",ROUND(B321*D321,2))</f>
        <v/>
      </c>
      <c r="F321" s="10" t="str">
        <f>IF(A321="","",IF(OR(ISNUMBER(MATCH(A321,'Ingredients'!$A$5:$A$154,0)),ISNUMBER(MATCH(A321,'Base recipes'!$H$5:$H$19,0))),IF(NOT(ISNUMBER(D321)),"price missing",IF(NOT(ISNUMBER(B321)),"quantity missing",IF(ISNUMBER(MATCH(A321,'Ingredients'!$A$5:$A$154,0)),"",IF(INDEX('Base recipes'!$K$5:$K$19,MATCH(A321,'Base recipes'!$H$5:$H$19,0))&gt;0,"base recipe incomplete","")))),"not found"))</f>
        <v/>
      </c>
      <c r="L321">
        <f>IF(F321="",0,1)</f>
        <v>0</v>
      </c>
    </row>
    <row r="322" spans="1:5" x14ac:dyDescent="0.25">
      <c r="A322" s="16" t="s">
        <v>47</v>
      </c>
      <c r="E322" s="9" t="str">
        <f>IF(A305="","",ROUND(SUM(E307:E321),2))</f>
        <v/>
      </c>
    </row>
    <row r="323" spans="1:5" x14ac:dyDescent="0.25">
      <c r="A323" s="16" t="s">
        <v>50</v>
      </c>
      <c r="E323" s="9" t="str">
        <f>IF(OR(A305="",NOT(ISNUMBER(C305))),"",IF(C305&lt;=0,"",ROUND(E322/C305,2)))</f>
        <v/>
      </c>
    </row>
    <row r="325" spans="1:5" x14ac:dyDescent="0.25">
      <c r="A325" s="11"/>
      <c r="B325" s="2" t="s">
        <v>52</v>
      </c>
      <c r="C325" s="5"/>
      <c r="D325" s="2" t="str">
        <f>IF(C325=1,"portion","portions")</f>
        <v>portions</v>
      </c>
      <c r="E325" s="10" t="str">
        <f>IF(A325="","",IF(COUNTIF($H$5:$H$34,A325)&gt;1,"name used twice, only the first counts",IF(NOT(ISNUMBER(C325)),"number of portions missing",IF(C325&lt;=0,"number of portions missing",IF(SUM(L327:L341)&gt;0,"check the rows with a note","")))))</f>
        <v/>
      </c>
    </row>
    <row r="326" spans="1:6" x14ac:dyDescent="0.25">
      <c r="A326" s="4" t="s">
        <v>43</v>
      </c>
      <c r="B326" s="4" t="s">
        <v>44</v>
      </c>
      <c r="C326" s="4" t="s">
        <v>18</v>
      </c>
      <c r="D326" s="4" t="s">
        <v>45</v>
      </c>
      <c r="E326" s="4" t="s">
        <v>46</v>
      </c>
      <c r="F326" s="4" t="s">
        <v>24</v>
      </c>
    </row>
    <row r="327" spans="1:12" x14ac:dyDescent="0.25">
      <c r="A327" s="5"/>
      <c r="B327" s="12"/>
      <c r="C327" t="str">
        <f>IF(A327="","",IF(ISNUMBER(MATCH(A327,'Ingredients'!$A$5:$A$154,0)),INDEX('Ingredients'!$B$5:$B$154,MATCH(A327,'Ingredients'!$A$5:$A$154,0)),IF(ISNUMBER(MATCH(A327,'Base recipes'!$H$5:$H$19,0)),INDEX('Base recipes'!$I$5:$I$19,MATCH(A327,'Base recipes'!$H$5:$H$19,0)),"")))</f>
        <v/>
      </c>
      <c r="D327" s="13" t="str">
        <f>IF(A327="","",IF(ISNUMBER(MATCH(A327,'Ingredients'!$A$5:$A$154,0)),INDEX('Ingredients'!$G$5:$G$154,MATCH(A327,'Ingredients'!$A$5:$A$154,0)),IF(ISNUMBER(MATCH(A327,'Base recipes'!$H$5:$H$19,0)),INDEX('Base recipes'!$J$5:$J$19,MATCH(A327,'Base recipes'!$H$5:$H$19,0)),"")))</f>
        <v/>
      </c>
      <c r="E327" s="15" t="str">
        <f>IF(OR(A327="",NOT(ISNUMBER(B327)),NOT(ISNUMBER(D327))),"",ROUND(B327*D327,2))</f>
        <v/>
      </c>
      <c r="F327" s="10" t="str">
        <f>IF(A327="","",IF(OR(ISNUMBER(MATCH(A327,'Ingredients'!$A$5:$A$154,0)),ISNUMBER(MATCH(A327,'Base recipes'!$H$5:$H$19,0))),IF(NOT(ISNUMBER(D327)),"price missing",IF(NOT(ISNUMBER(B327)),"quantity missing",IF(ISNUMBER(MATCH(A327,'Ingredients'!$A$5:$A$154,0)),"",IF(INDEX('Base recipes'!$K$5:$K$19,MATCH(A327,'Base recipes'!$H$5:$H$19,0))&gt;0,"base recipe incomplete","")))),"not found"))</f>
        <v/>
      </c>
      <c r="L327">
        <f>IF(F327="",0,1)</f>
        <v>0</v>
      </c>
    </row>
    <row r="328" spans="1:12" x14ac:dyDescent="0.25">
      <c r="A328" s="5"/>
      <c r="B328" s="12"/>
      <c r="C328" t="str">
        <f>IF(A328="","",IF(ISNUMBER(MATCH(A328,'Ingredients'!$A$5:$A$154,0)),INDEX('Ingredients'!$B$5:$B$154,MATCH(A328,'Ingredients'!$A$5:$A$154,0)),IF(ISNUMBER(MATCH(A328,'Base recipes'!$H$5:$H$19,0)),INDEX('Base recipes'!$I$5:$I$19,MATCH(A328,'Base recipes'!$H$5:$H$19,0)),"")))</f>
        <v/>
      </c>
      <c r="D328" s="13" t="str">
        <f>IF(A328="","",IF(ISNUMBER(MATCH(A328,'Ingredients'!$A$5:$A$154,0)),INDEX('Ingredients'!$G$5:$G$154,MATCH(A328,'Ingredients'!$A$5:$A$154,0)),IF(ISNUMBER(MATCH(A328,'Base recipes'!$H$5:$H$19,0)),INDEX('Base recipes'!$J$5:$J$19,MATCH(A328,'Base recipes'!$H$5:$H$19,0)),"")))</f>
        <v/>
      </c>
      <c r="E328" s="15" t="str">
        <f>IF(OR(A328="",NOT(ISNUMBER(B328)),NOT(ISNUMBER(D328))),"",ROUND(B328*D328,2))</f>
        <v/>
      </c>
      <c r="F328" s="10" t="str">
        <f>IF(A328="","",IF(OR(ISNUMBER(MATCH(A328,'Ingredients'!$A$5:$A$154,0)),ISNUMBER(MATCH(A328,'Base recipes'!$H$5:$H$19,0))),IF(NOT(ISNUMBER(D328)),"price missing",IF(NOT(ISNUMBER(B328)),"quantity missing",IF(ISNUMBER(MATCH(A328,'Ingredients'!$A$5:$A$154,0)),"",IF(INDEX('Base recipes'!$K$5:$K$19,MATCH(A328,'Base recipes'!$H$5:$H$19,0))&gt;0,"base recipe incomplete","")))),"not found"))</f>
        <v/>
      </c>
      <c r="L328">
        <f>IF(F328="",0,1)</f>
        <v>0</v>
      </c>
    </row>
    <row r="329" spans="1:12" x14ac:dyDescent="0.25">
      <c r="A329" s="5"/>
      <c r="B329" s="12"/>
      <c r="C329" t="str">
        <f>IF(A329="","",IF(ISNUMBER(MATCH(A329,'Ingredients'!$A$5:$A$154,0)),INDEX('Ingredients'!$B$5:$B$154,MATCH(A329,'Ingredients'!$A$5:$A$154,0)),IF(ISNUMBER(MATCH(A329,'Base recipes'!$H$5:$H$19,0)),INDEX('Base recipes'!$I$5:$I$19,MATCH(A329,'Base recipes'!$H$5:$H$19,0)),"")))</f>
        <v/>
      </c>
      <c r="D329" s="13" t="str">
        <f>IF(A329="","",IF(ISNUMBER(MATCH(A329,'Ingredients'!$A$5:$A$154,0)),INDEX('Ingredients'!$G$5:$G$154,MATCH(A329,'Ingredients'!$A$5:$A$154,0)),IF(ISNUMBER(MATCH(A329,'Base recipes'!$H$5:$H$19,0)),INDEX('Base recipes'!$J$5:$J$19,MATCH(A329,'Base recipes'!$H$5:$H$19,0)),"")))</f>
        <v/>
      </c>
      <c r="E329" s="15" t="str">
        <f>IF(OR(A329="",NOT(ISNUMBER(B329)),NOT(ISNUMBER(D329))),"",ROUND(B329*D329,2))</f>
        <v/>
      </c>
      <c r="F329" s="10" t="str">
        <f>IF(A329="","",IF(OR(ISNUMBER(MATCH(A329,'Ingredients'!$A$5:$A$154,0)),ISNUMBER(MATCH(A329,'Base recipes'!$H$5:$H$19,0))),IF(NOT(ISNUMBER(D329)),"price missing",IF(NOT(ISNUMBER(B329)),"quantity missing",IF(ISNUMBER(MATCH(A329,'Ingredients'!$A$5:$A$154,0)),"",IF(INDEX('Base recipes'!$K$5:$K$19,MATCH(A329,'Base recipes'!$H$5:$H$19,0))&gt;0,"base recipe incomplete","")))),"not found"))</f>
        <v/>
      </c>
      <c r="L329">
        <f>IF(F329="",0,1)</f>
        <v>0</v>
      </c>
    </row>
    <row r="330" spans="1:12" x14ac:dyDescent="0.25">
      <c r="A330" s="5"/>
      <c r="B330" s="12"/>
      <c r="C330" t="str">
        <f>IF(A330="","",IF(ISNUMBER(MATCH(A330,'Ingredients'!$A$5:$A$154,0)),INDEX('Ingredients'!$B$5:$B$154,MATCH(A330,'Ingredients'!$A$5:$A$154,0)),IF(ISNUMBER(MATCH(A330,'Base recipes'!$H$5:$H$19,0)),INDEX('Base recipes'!$I$5:$I$19,MATCH(A330,'Base recipes'!$H$5:$H$19,0)),"")))</f>
        <v/>
      </c>
      <c r="D330" s="13" t="str">
        <f>IF(A330="","",IF(ISNUMBER(MATCH(A330,'Ingredients'!$A$5:$A$154,0)),INDEX('Ingredients'!$G$5:$G$154,MATCH(A330,'Ingredients'!$A$5:$A$154,0)),IF(ISNUMBER(MATCH(A330,'Base recipes'!$H$5:$H$19,0)),INDEX('Base recipes'!$J$5:$J$19,MATCH(A330,'Base recipes'!$H$5:$H$19,0)),"")))</f>
        <v/>
      </c>
      <c r="E330" s="15" t="str">
        <f>IF(OR(A330="",NOT(ISNUMBER(B330)),NOT(ISNUMBER(D330))),"",ROUND(B330*D330,2))</f>
        <v/>
      </c>
      <c r="F330" s="10" t="str">
        <f>IF(A330="","",IF(OR(ISNUMBER(MATCH(A330,'Ingredients'!$A$5:$A$154,0)),ISNUMBER(MATCH(A330,'Base recipes'!$H$5:$H$19,0))),IF(NOT(ISNUMBER(D330)),"price missing",IF(NOT(ISNUMBER(B330)),"quantity missing",IF(ISNUMBER(MATCH(A330,'Ingredients'!$A$5:$A$154,0)),"",IF(INDEX('Base recipes'!$K$5:$K$19,MATCH(A330,'Base recipes'!$H$5:$H$19,0))&gt;0,"base recipe incomplete","")))),"not found"))</f>
        <v/>
      </c>
      <c r="L330">
        <f>IF(F330="",0,1)</f>
        <v>0</v>
      </c>
    </row>
    <row r="331" spans="1:12" x14ac:dyDescent="0.25">
      <c r="A331" s="5"/>
      <c r="B331" s="12"/>
      <c r="C331" t="str">
        <f>IF(A331="","",IF(ISNUMBER(MATCH(A331,'Ingredients'!$A$5:$A$154,0)),INDEX('Ingredients'!$B$5:$B$154,MATCH(A331,'Ingredients'!$A$5:$A$154,0)),IF(ISNUMBER(MATCH(A331,'Base recipes'!$H$5:$H$19,0)),INDEX('Base recipes'!$I$5:$I$19,MATCH(A331,'Base recipes'!$H$5:$H$19,0)),"")))</f>
        <v/>
      </c>
      <c r="D331" s="13" t="str">
        <f>IF(A331="","",IF(ISNUMBER(MATCH(A331,'Ingredients'!$A$5:$A$154,0)),INDEX('Ingredients'!$G$5:$G$154,MATCH(A331,'Ingredients'!$A$5:$A$154,0)),IF(ISNUMBER(MATCH(A331,'Base recipes'!$H$5:$H$19,0)),INDEX('Base recipes'!$J$5:$J$19,MATCH(A331,'Base recipes'!$H$5:$H$19,0)),"")))</f>
        <v/>
      </c>
      <c r="E331" s="15" t="str">
        <f>IF(OR(A331="",NOT(ISNUMBER(B331)),NOT(ISNUMBER(D331))),"",ROUND(B331*D331,2))</f>
        <v/>
      </c>
      <c r="F331" s="10" t="str">
        <f>IF(A331="","",IF(OR(ISNUMBER(MATCH(A331,'Ingredients'!$A$5:$A$154,0)),ISNUMBER(MATCH(A331,'Base recipes'!$H$5:$H$19,0))),IF(NOT(ISNUMBER(D331)),"price missing",IF(NOT(ISNUMBER(B331)),"quantity missing",IF(ISNUMBER(MATCH(A331,'Ingredients'!$A$5:$A$154,0)),"",IF(INDEX('Base recipes'!$K$5:$K$19,MATCH(A331,'Base recipes'!$H$5:$H$19,0))&gt;0,"base recipe incomplete","")))),"not found"))</f>
        <v/>
      </c>
      <c r="L331">
        <f>IF(F331="",0,1)</f>
        <v>0</v>
      </c>
    </row>
    <row r="332" spans="1:12" x14ac:dyDescent="0.25">
      <c r="A332" s="5"/>
      <c r="B332" s="12"/>
      <c r="C332" t="str">
        <f>IF(A332="","",IF(ISNUMBER(MATCH(A332,'Ingredients'!$A$5:$A$154,0)),INDEX('Ingredients'!$B$5:$B$154,MATCH(A332,'Ingredients'!$A$5:$A$154,0)),IF(ISNUMBER(MATCH(A332,'Base recipes'!$H$5:$H$19,0)),INDEX('Base recipes'!$I$5:$I$19,MATCH(A332,'Base recipes'!$H$5:$H$19,0)),"")))</f>
        <v/>
      </c>
      <c r="D332" s="13" t="str">
        <f>IF(A332="","",IF(ISNUMBER(MATCH(A332,'Ingredients'!$A$5:$A$154,0)),INDEX('Ingredients'!$G$5:$G$154,MATCH(A332,'Ingredients'!$A$5:$A$154,0)),IF(ISNUMBER(MATCH(A332,'Base recipes'!$H$5:$H$19,0)),INDEX('Base recipes'!$J$5:$J$19,MATCH(A332,'Base recipes'!$H$5:$H$19,0)),"")))</f>
        <v/>
      </c>
      <c r="E332" s="15" t="str">
        <f>IF(OR(A332="",NOT(ISNUMBER(B332)),NOT(ISNUMBER(D332))),"",ROUND(B332*D332,2))</f>
        <v/>
      </c>
      <c r="F332" s="10" t="str">
        <f>IF(A332="","",IF(OR(ISNUMBER(MATCH(A332,'Ingredients'!$A$5:$A$154,0)),ISNUMBER(MATCH(A332,'Base recipes'!$H$5:$H$19,0))),IF(NOT(ISNUMBER(D332)),"price missing",IF(NOT(ISNUMBER(B332)),"quantity missing",IF(ISNUMBER(MATCH(A332,'Ingredients'!$A$5:$A$154,0)),"",IF(INDEX('Base recipes'!$K$5:$K$19,MATCH(A332,'Base recipes'!$H$5:$H$19,0))&gt;0,"base recipe incomplete","")))),"not found"))</f>
        <v/>
      </c>
      <c r="L332">
        <f>IF(F332="",0,1)</f>
        <v>0</v>
      </c>
    </row>
    <row r="333" spans="1:12" x14ac:dyDescent="0.25">
      <c r="A333" s="5"/>
      <c r="B333" s="12"/>
      <c r="C333" t="str">
        <f>IF(A333="","",IF(ISNUMBER(MATCH(A333,'Ingredients'!$A$5:$A$154,0)),INDEX('Ingredients'!$B$5:$B$154,MATCH(A333,'Ingredients'!$A$5:$A$154,0)),IF(ISNUMBER(MATCH(A333,'Base recipes'!$H$5:$H$19,0)),INDEX('Base recipes'!$I$5:$I$19,MATCH(A333,'Base recipes'!$H$5:$H$19,0)),"")))</f>
        <v/>
      </c>
      <c r="D333" s="13" t="str">
        <f>IF(A333="","",IF(ISNUMBER(MATCH(A333,'Ingredients'!$A$5:$A$154,0)),INDEX('Ingredients'!$G$5:$G$154,MATCH(A333,'Ingredients'!$A$5:$A$154,0)),IF(ISNUMBER(MATCH(A333,'Base recipes'!$H$5:$H$19,0)),INDEX('Base recipes'!$J$5:$J$19,MATCH(A333,'Base recipes'!$H$5:$H$19,0)),"")))</f>
        <v/>
      </c>
      <c r="E333" s="15" t="str">
        <f>IF(OR(A333="",NOT(ISNUMBER(B333)),NOT(ISNUMBER(D333))),"",ROUND(B333*D333,2))</f>
        <v/>
      </c>
      <c r="F333" s="10" t="str">
        <f>IF(A333="","",IF(OR(ISNUMBER(MATCH(A333,'Ingredients'!$A$5:$A$154,0)),ISNUMBER(MATCH(A333,'Base recipes'!$H$5:$H$19,0))),IF(NOT(ISNUMBER(D333)),"price missing",IF(NOT(ISNUMBER(B333)),"quantity missing",IF(ISNUMBER(MATCH(A333,'Ingredients'!$A$5:$A$154,0)),"",IF(INDEX('Base recipes'!$K$5:$K$19,MATCH(A333,'Base recipes'!$H$5:$H$19,0))&gt;0,"base recipe incomplete","")))),"not found"))</f>
        <v/>
      </c>
      <c r="L333">
        <f>IF(F333="",0,1)</f>
        <v>0</v>
      </c>
    </row>
    <row r="334" spans="1:12" x14ac:dyDescent="0.25">
      <c r="A334" s="5"/>
      <c r="B334" s="12"/>
      <c r="C334" t="str">
        <f>IF(A334="","",IF(ISNUMBER(MATCH(A334,'Ingredients'!$A$5:$A$154,0)),INDEX('Ingredients'!$B$5:$B$154,MATCH(A334,'Ingredients'!$A$5:$A$154,0)),IF(ISNUMBER(MATCH(A334,'Base recipes'!$H$5:$H$19,0)),INDEX('Base recipes'!$I$5:$I$19,MATCH(A334,'Base recipes'!$H$5:$H$19,0)),"")))</f>
        <v/>
      </c>
      <c r="D334" s="13" t="str">
        <f>IF(A334="","",IF(ISNUMBER(MATCH(A334,'Ingredients'!$A$5:$A$154,0)),INDEX('Ingredients'!$G$5:$G$154,MATCH(A334,'Ingredients'!$A$5:$A$154,0)),IF(ISNUMBER(MATCH(A334,'Base recipes'!$H$5:$H$19,0)),INDEX('Base recipes'!$J$5:$J$19,MATCH(A334,'Base recipes'!$H$5:$H$19,0)),"")))</f>
        <v/>
      </c>
      <c r="E334" s="15" t="str">
        <f>IF(OR(A334="",NOT(ISNUMBER(B334)),NOT(ISNUMBER(D334))),"",ROUND(B334*D334,2))</f>
        <v/>
      </c>
      <c r="F334" s="10" t="str">
        <f>IF(A334="","",IF(OR(ISNUMBER(MATCH(A334,'Ingredients'!$A$5:$A$154,0)),ISNUMBER(MATCH(A334,'Base recipes'!$H$5:$H$19,0))),IF(NOT(ISNUMBER(D334)),"price missing",IF(NOT(ISNUMBER(B334)),"quantity missing",IF(ISNUMBER(MATCH(A334,'Ingredients'!$A$5:$A$154,0)),"",IF(INDEX('Base recipes'!$K$5:$K$19,MATCH(A334,'Base recipes'!$H$5:$H$19,0))&gt;0,"base recipe incomplete","")))),"not found"))</f>
        <v/>
      </c>
      <c r="L334">
        <f>IF(F334="",0,1)</f>
        <v>0</v>
      </c>
    </row>
    <row r="335" spans="1:12" x14ac:dyDescent="0.25">
      <c r="A335" s="5"/>
      <c r="B335" s="12"/>
      <c r="C335" t="str">
        <f>IF(A335="","",IF(ISNUMBER(MATCH(A335,'Ingredients'!$A$5:$A$154,0)),INDEX('Ingredients'!$B$5:$B$154,MATCH(A335,'Ingredients'!$A$5:$A$154,0)),IF(ISNUMBER(MATCH(A335,'Base recipes'!$H$5:$H$19,0)),INDEX('Base recipes'!$I$5:$I$19,MATCH(A335,'Base recipes'!$H$5:$H$19,0)),"")))</f>
        <v/>
      </c>
      <c r="D335" s="13" t="str">
        <f>IF(A335="","",IF(ISNUMBER(MATCH(A335,'Ingredients'!$A$5:$A$154,0)),INDEX('Ingredients'!$G$5:$G$154,MATCH(A335,'Ingredients'!$A$5:$A$154,0)),IF(ISNUMBER(MATCH(A335,'Base recipes'!$H$5:$H$19,0)),INDEX('Base recipes'!$J$5:$J$19,MATCH(A335,'Base recipes'!$H$5:$H$19,0)),"")))</f>
        <v/>
      </c>
      <c r="E335" s="15" t="str">
        <f>IF(OR(A335="",NOT(ISNUMBER(B335)),NOT(ISNUMBER(D335))),"",ROUND(B335*D335,2))</f>
        <v/>
      </c>
      <c r="F335" s="10" t="str">
        <f>IF(A335="","",IF(OR(ISNUMBER(MATCH(A335,'Ingredients'!$A$5:$A$154,0)),ISNUMBER(MATCH(A335,'Base recipes'!$H$5:$H$19,0))),IF(NOT(ISNUMBER(D335)),"price missing",IF(NOT(ISNUMBER(B335)),"quantity missing",IF(ISNUMBER(MATCH(A335,'Ingredients'!$A$5:$A$154,0)),"",IF(INDEX('Base recipes'!$K$5:$K$19,MATCH(A335,'Base recipes'!$H$5:$H$19,0))&gt;0,"base recipe incomplete","")))),"not found"))</f>
        <v/>
      </c>
      <c r="L335">
        <f>IF(F335="",0,1)</f>
        <v>0</v>
      </c>
    </row>
    <row r="336" spans="1:12" x14ac:dyDescent="0.25">
      <c r="A336" s="5"/>
      <c r="B336" s="12"/>
      <c r="C336" t="str">
        <f>IF(A336="","",IF(ISNUMBER(MATCH(A336,'Ingredients'!$A$5:$A$154,0)),INDEX('Ingredients'!$B$5:$B$154,MATCH(A336,'Ingredients'!$A$5:$A$154,0)),IF(ISNUMBER(MATCH(A336,'Base recipes'!$H$5:$H$19,0)),INDEX('Base recipes'!$I$5:$I$19,MATCH(A336,'Base recipes'!$H$5:$H$19,0)),"")))</f>
        <v/>
      </c>
      <c r="D336" s="13" t="str">
        <f>IF(A336="","",IF(ISNUMBER(MATCH(A336,'Ingredients'!$A$5:$A$154,0)),INDEX('Ingredients'!$G$5:$G$154,MATCH(A336,'Ingredients'!$A$5:$A$154,0)),IF(ISNUMBER(MATCH(A336,'Base recipes'!$H$5:$H$19,0)),INDEX('Base recipes'!$J$5:$J$19,MATCH(A336,'Base recipes'!$H$5:$H$19,0)),"")))</f>
        <v/>
      </c>
      <c r="E336" s="15" t="str">
        <f>IF(OR(A336="",NOT(ISNUMBER(B336)),NOT(ISNUMBER(D336))),"",ROUND(B336*D336,2))</f>
        <v/>
      </c>
      <c r="F336" s="10" t="str">
        <f>IF(A336="","",IF(OR(ISNUMBER(MATCH(A336,'Ingredients'!$A$5:$A$154,0)),ISNUMBER(MATCH(A336,'Base recipes'!$H$5:$H$19,0))),IF(NOT(ISNUMBER(D336)),"price missing",IF(NOT(ISNUMBER(B336)),"quantity missing",IF(ISNUMBER(MATCH(A336,'Ingredients'!$A$5:$A$154,0)),"",IF(INDEX('Base recipes'!$K$5:$K$19,MATCH(A336,'Base recipes'!$H$5:$H$19,0))&gt;0,"base recipe incomplete","")))),"not found"))</f>
        <v/>
      </c>
      <c r="L336">
        <f>IF(F336="",0,1)</f>
        <v>0</v>
      </c>
    </row>
    <row r="337" spans="1:12" x14ac:dyDescent="0.25">
      <c r="A337" s="5"/>
      <c r="B337" s="12"/>
      <c r="C337" t="str">
        <f>IF(A337="","",IF(ISNUMBER(MATCH(A337,'Ingredients'!$A$5:$A$154,0)),INDEX('Ingredients'!$B$5:$B$154,MATCH(A337,'Ingredients'!$A$5:$A$154,0)),IF(ISNUMBER(MATCH(A337,'Base recipes'!$H$5:$H$19,0)),INDEX('Base recipes'!$I$5:$I$19,MATCH(A337,'Base recipes'!$H$5:$H$19,0)),"")))</f>
        <v/>
      </c>
      <c r="D337" s="13" t="str">
        <f>IF(A337="","",IF(ISNUMBER(MATCH(A337,'Ingredients'!$A$5:$A$154,0)),INDEX('Ingredients'!$G$5:$G$154,MATCH(A337,'Ingredients'!$A$5:$A$154,0)),IF(ISNUMBER(MATCH(A337,'Base recipes'!$H$5:$H$19,0)),INDEX('Base recipes'!$J$5:$J$19,MATCH(A337,'Base recipes'!$H$5:$H$19,0)),"")))</f>
        <v/>
      </c>
      <c r="E337" s="15" t="str">
        <f>IF(OR(A337="",NOT(ISNUMBER(B337)),NOT(ISNUMBER(D337))),"",ROUND(B337*D337,2))</f>
        <v/>
      </c>
      <c r="F337" s="10" t="str">
        <f>IF(A337="","",IF(OR(ISNUMBER(MATCH(A337,'Ingredients'!$A$5:$A$154,0)),ISNUMBER(MATCH(A337,'Base recipes'!$H$5:$H$19,0))),IF(NOT(ISNUMBER(D337)),"price missing",IF(NOT(ISNUMBER(B337)),"quantity missing",IF(ISNUMBER(MATCH(A337,'Ingredients'!$A$5:$A$154,0)),"",IF(INDEX('Base recipes'!$K$5:$K$19,MATCH(A337,'Base recipes'!$H$5:$H$19,0))&gt;0,"base recipe incomplete","")))),"not found"))</f>
        <v/>
      </c>
      <c r="L337">
        <f>IF(F337="",0,1)</f>
        <v>0</v>
      </c>
    </row>
    <row r="338" spans="1:12" x14ac:dyDescent="0.25">
      <c r="A338" s="5"/>
      <c r="B338" s="12"/>
      <c r="C338" t="str">
        <f>IF(A338="","",IF(ISNUMBER(MATCH(A338,'Ingredients'!$A$5:$A$154,0)),INDEX('Ingredients'!$B$5:$B$154,MATCH(A338,'Ingredients'!$A$5:$A$154,0)),IF(ISNUMBER(MATCH(A338,'Base recipes'!$H$5:$H$19,0)),INDEX('Base recipes'!$I$5:$I$19,MATCH(A338,'Base recipes'!$H$5:$H$19,0)),"")))</f>
        <v/>
      </c>
      <c r="D338" s="13" t="str">
        <f>IF(A338="","",IF(ISNUMBER(MATCH(A338,'Ingredients'!$A$5:$A$154,0)),INDEX('Ingredients'!$G$5:$G$154,MATCH(A338,'Ingredients'!$A$5:$A$154,0)),IF(ISNUMBER(MATCH(A338,'Base recipes'!$H$5:$H$19,0)),INDEX('Base recipes'!$J$5:$J$19,MATCH(A338,'Base recipes'!$H$5:$H$19,0)),"")))</f>
        <v/>
      </c>
      <c r="E338" s="15" t="str">
        <f>IF(OR(A338="",NOT(ISNUMBER(B338)),NOT(ISNUMBER(D338))),"",ROUND(B338*D338,2))</f>
        <v/>
      </c>
      <c r="F338" s="10" t="str">
        <f>IF(A338="","",IF(OR(ISNUMBER(MATCH(A338,'Ingredients'!$A$5:$A$154,0)),ISNUMBER(MATCH(A338,'Base recipes'!$H$5:$H$19,0))),IF(NOT(ISNUMBER(D338)),"price missing",IF(NOT(ISNUMBER(B338)),"quantity missing",IF(ISNUMBER(MATCH(A338,'Ingredients'!$A$5:$A$154,0)),"",IF(INDEX('Base recipes'!$K$5:$K$19,MATCH(A338,'Base recipes'!$H$5:$H$19,0))&gt;0,"base recipe incomplete","")))),"not found"))</f>
        <v/>
      </c>
      <c r="L338">
        <f>IF(F338="",0,1)</f>
        <v>0</v>
      </c>
    </row>
    <row r="339" spans="1:12" x14ac:dyDescent="0.25">
      <c r="A339" s="5"/>
      <c r="B339" s="12"/>
      <c r="C339" t="str">
        <f>IF(A339="","",IF(ISNUMBER(MATCH(A339,'Ingredients'!$A$5:$A$154,0)),INDEX('Ingredients'!$B$5:$B$154,MATCH(A339,'Ingredients'!$A$5:$A$154,0)),IF(ISNUMBER(MATCH(A339,'Base recipes'!$H$5:$H$19,0)),INDEX('Base recipes'!$I$5:$I$19,MATCH(A339,'Base recipes'!$H$5:$H$19,0)),"")))</f>
        <v/>
      </c>
      <c r="D339" s="13" t="str">
        <f>IF(A339="","",IF(ISNUMBER(MATCH(A339,'Ingredients'!$A$5:$A$154,0)),INDEX('Ingredients'!$G$5:$G$154,MATCH(A339,'Ingredients'!$A$5:$A$154,0)),IF(ISNUMBER(MATCH(A339,'Base recipes'!$H$5:$H$19,0)),INDEX('Base recipes'!$J$5:$J$19,MATCH(A339,'Base recipes'!$H$5:$H$19,0)),"")))</f>
        <v/>
      </c>
      <c r="E339" s="15" t="str">
        <f>IF(OR(A339="",NOT(ISNUMBER(B339)),NOT(ISNUMBER(D339))),"",ROUND(B339*D339,2))</f>
        <v/>
      </c>
      <c r="F339" s="10" t="str">
        <f>IF(A339="","",IF(OR(ISNUMBER(MATCH(A339,'Ingredients'!$A$5:$A$154,0)),ISNUMBER(MATCH(A339,'Base recipes'!$H$5:$H$19,0))),IF(NOT(ISNUMBER(D339)),"price missing",IF(NOT(ISNUMBER(B339)),"quantity missing",IF(ISNUMBER(MATCH(A339,'Ingredients'!$A$5:$A$154,0)),"",IF(INDEX('Base recipes'!$K$5:$K$19,MATCH(A339,'Base recipes'!$H$5:$H$19,0))&gt;0,"base recipe incomplete","")))),"not found"))</f>
        <v/>
      </c>
      <c r="L339">
        <f>IF(F339="",0,1)</f>
        <v>0</v>
      </c>
    </row>
    <row r="340" spans="1:12" x14ac:dyDescent="0.25">
      <c r="A340" s="5"/>
      <c r="B340" s="12"/>
      <c r="C340" t="str">
        <f>IF(A340="","",IF(ISNUMBER(MATCH(A340,'Ingredients'!$A$5:$A$154,0)),INDEX('Ingredients'!$B$5:$B$154,MATCH(A340,'Ingredients'!$A$5:$A$154,0)),IF(ISNUMBER(MATCH(A340,'Base recipes'!$H$5:$H$19,0)),INDEX('Base recipes'!$I$5:$I$19,MATCH(A340,'Base recipes'!$H$5:$H$19,0)),"")))</f>
        <v/>
      </c>
      <c r="D340" s="13" t="str">
        <f>IF(A340="","",IF(ISNUMBER(MATCH(A340,'Ingredients'!$A$5:$A$154,0)),INDEX('Ingredients'!$G$5:$G$154,MATCH(A340,'Ingredients'!$A$5:$A$154,0)),IF(ISNUMBER(MATCH(A340,'Base recipes'!$H$5:$H$19,0)),INDEX('Base recipes'!$J$5:$J$19,MATCH(A340,'Base recipes'!$H$5:$H$19,0)),"")))</f>
        <v/>
      </c>
      <c r="E340" s="15" t="str">
        <f>IF(OR(A340="",NOT(ISNUMBER(B340)),NOT(ISNUMBER(D340))),"",ROUND(B340*D340,2))</f>
        <v/>
      </c>
      <c r="F340" s="10" t="str">
        <f>IF(A340="","",IF(OR(ISNUMBER(MATCH(A340,'Ingredients'!$A$5:$A$154,0)),ISNUMBER(MATCH(A340,'Base recipes'!$H$5:$H$19,0))),IF(NOT(ISNUMBER(D340)),"price missing",IF(NOT(ISNUMBER(B340)),"quantity missing",IF(ISNUMBER(MATCH(A340,'Ingredients'!$A$5:$A$154,0)),"",IF(INDEX('Base recipes'!$K$5:$K$19,MATCH(A340,'Base recipes'!$H$5:$H$19,0))&gt;0,"base recipe incomplete","")))),"not found"))</f>
        <v/>
      </c>
      <c r="L340">
        <f>IF(F340="",0,1)</f>
        <v>0</v>
      </c>
    </row>
    <row r="341" spans="1:12" x14ac:dyDescent="0.25">
      <c r="A341" s="5"/>
      <c r="B341" s="12"/>
      <c r="C341" t="str">
        <f>IF(A341="","",IF(ISNUMBER(MATCH(A341,'Ingredients'!$A$5:$A$154,0)),INDEX('Ingredients'!$B$5:$B$154,MATCH(A341,'Ingredients'!$A$5:$A$154,0)),IF(ISNUMBER(MATCH(A341,'Base recipes'!$H$5:$H$19,0)),INDEX('Base recipes'!$I$5:$I$19,MATCH(A341,'Base recipes'!$H$5:$H$19,0)),"")))</f>
        <v/>
      </c>
      <c r="D341" s="13" t="str">
        <f>IF(A341="","",IF(ISNUMBER(MATCH(A341,'Ingredients'!$A$5:$A$154,0)),INDEX('Ingredients'!$G$5:$G$154,MATCH(A341,'Ingredients'!$A$5:$A$154,0)),IF(ISNUMBER(MATCH(A341,'Base recipes'!$H$5:$H$19,0)),INDEX('Base recipes'!$J$5:$J$19,MATCH(A341,'Base recipes'!$H$5:$H$19,0)),"")))</f>
        <v/>
      </c>
      <c r="E341" s="15" t="str">
        <f>IF(OR(A341="",NOT(ISNUMBER(B341)),NOT(ISNUMBER(D341))),"",ROUND(B341*D341,2))</f>
        <v/>
      </c>
      <c r="F341" s="10" t="str">
        <f>IF(A341="","",IF(OR(ISNUMBER(MATCH(A341,'Ingredients'!$A$5:$A$154,0)),ISNUMBER(MATCH(A341,'Base recipes'!$H$5:$H$19,0))),IF(NOT(ISNUMBER(D341)),"price missing",IF(NOT(ISNUMBER(B341)),"quantity missing",IF(ISNUMBER(MATCH(A341,'Ingredients'!$A$5:$A$154,0)),"",IF(INDEX('Base recipes'!$K$5:$K$19,MATCH(A341,'Base recipes'!$H$5:$H$19,0))&gt;0,"base recipe incomplete","")))),"not found"))</f>
        <v/>
      </c>
      <c r="L341">
        <f>IF(F341="",0,1)</f>
        <v>0</v>
      </c>
    </row>
    <row r="342" spans="1:5" x14ac:dyDescent="0.25">
      <c r="A342" s="16" t="s">
        <v>47</v>
      </c>
      <c r="E342" s="9" t="str">
        <f>IF(A325="","",ROUND(SUM(E327:E341),2))</f>
        <v/>
      </c>
    </row>
    <row r="343" spans="1:5" x14ac:dyDescent="0.25">
      <c r="A343" s="16" t="s">
        <v>50</v>
      </c>
      <c r="E343" s="9" t="str">
        <f>IF(OR(A325="",NOT(ISNUMBER(C325))),"",IF(C325&lt;=0,"",ROUND(E342/C325,2)))</f>
        <v/>
      </c>
    </row>
    <row r="345" spans="1:5" x14ac:dyDescent="0.25">
      <c r="A345" s="11"/>
      <c r="B345" s="2" t="s">
        <v>52</v>
      </c>
      <c r="C345" s="5"/>
      <c r="D345" s="2" t="str">
        <f>IF(C345=1,"portion","portions")</f>
        <v>portions</v>
      </c>
      <c r="E345" s="10" t="str">
        <f>IF(A345="","",IF(COUNTIF($H$5:$H$34,A345)&gt;1,"name used twice, only the first counts",IF(NOT(ISNUMBER(C345)),"number of portions missing",IF(C345&lt;=0,"number of portions missing",IF(SUM(L347:L361)&gt;0,"check the rows with a note","")))))</f>
        <v/>
      </c>
    </row>
    <row r="346" spans="1:6" x14ac:dyDescent="0.25">
      <c r="A346" s="4" t="s">
        <v>43</v>
      </c>
      <c r="B346" s="4" t="s">
        <v>44</v>
      </c>
      <c r="C346" s="4" t="s">
        <v>18</v>
      </c>
      <c r="D346" s="4" t="s">
        <v>45</v>
      </c>
      <c r="E346" s="4" t="s">
        <v>46</v>
      </c>
      <c r="F346" s="4" t="s">
        <v>24</v>
      </c>
    </row>
    <row r="347" spans="1:12" x14ac:dyDescent="0.25">
      <c r="A347" s="5"/>
      <c r="B347" s="12"/>
      <c r="C347" t="str">
        <f>IF(A347="","",IF(ISNUMBER(MATCH(A347,'Ingredients'!$A$5:$A$154,0)),INDEX('Ingredients'!$B$5:$B$154,MATCH(A347,'Ingredients'!$A$5:$A$154,0)),IF(ISNUMBER(MATCH(A347,'Base recipes'!$H$5:$H$19,0)),INDEX('Base recipes'!$I$5:$I$19,MATCH(A347,'Base recipes'!$H$5:$H$19,0)),"")))</f>
        <v/>
      </c>
      <c r="D347" s="13" t="str">
        <f>IF(A347="","",IF(ISNUMBER(MATCH(A347,'Ingredients'!$A$5:$A$154,0)),INDEX('Ingredients'!$G$5:$G$154,MATCH(A347,'Ingredients'!$A$5:$A$154,0)),IF(ISNUMBER(MATCH(A347,'Base recipes'!$H$5:$H$19,0)),INDEX('Base recipes'!$J$5:$J$19,MATCH(A347,'Base recipes'!$H$5:$H$19,0)),"")))</f>
        <v/>
      </c>
      <c r="E347" s="15" t="str">
        <f>IF(OR(A347="",NOT(ISNUMBER(B347)),NOT(ISNUMBER(D347))),"",ROUND(B347*D347,2))</f>
        <v/>
      </c>
      <c r="F347" s="10" t="str">
        <f>IF(A347="","",IF(OR(ISNUMBER(MATCH(A347,'Ingredients'!$A$5:$A$154,0)),ISNUMBER(MATCH(A347,'Base recipes'!$H$5:$H$19,0))),IF(NOT(ISNUMBER(D347)),"price missing",IF(NOT(ISNUMBER(B347)),"quantity missing",IF(ISNUMBER(MATCH(A347,'Ingredients'!$A$5:$A$154,0)),"",IF(INDEX('Base recipes'!$K$5:$K$19,MATCH(A347,'Base recipes'!$H$5:$H$19,0))&gt;0,"base recipe incomplete","")))),"not found"))</f>
        <v/>
      </c>
      <c r="L347">
        <f>IF(F347="",0,1)</f>
        <v>0</v>
      </c>
    </row>
    <row r="348" spans="1:12" x14ac:dyDescent="0.25">
      <c r="A348" s="5"/>
      <c r="B348" s="12"/>
      <c r="C348" t="str">
        <f>IF(A348="","",IF(ISNUMBER(MATCH(A348,'Ingredients'!$A$5:$A$154,0)),INDEX('Ingredients'!$B$5:$B$154,MATCH(A348,'Ingredients'!$A$5:$A$154,0)),IF(ISNUMBER(MATCH(A348,'Base recipes'!$H$5:$H$19,0)),INDEX('Base recipes'!$I$5:$I$19,MATCH(A348,'Base recipes'!$H$5:$H$19,0)),"")))</f>
        <v/>
      </c>
      <c r="D348" s="13" t="str">
        <f>IF(A348="","",IF(ISNUMBER(MATCH(A348,'Ingredients'!$A$5:$A$154,0)),INDEX('Ingredients'!$G$5:$G$154,MATCH(A348,'Ingredients'!$A$5:$A$154,0)),IF(ISNUMBER(MATCH(A348,'Base recipes'!$H$5:$H$19,0)),INDEX('Base recipes'!$J$5:$J$19,MATCH(A348,'Base recipes'!$H$5:$H$19,0)),"")))</f>
        <v/>
      </c>
      <c r="E348" s="15" t="str">
        <f>IF(OR(A348="",NOT(ISNUMBER(B348)),NOT(ISNUMBER(D348))),"",ROUND(B348*D348,2))</f>
        <v/>
      </c>
      <c r="F348" s="10" t="str">
        <f>IF(A348="","",IF(OR(ISNUMBER(MATCH(A348,'Ingredients'!$A$5:$A$154,0)),ISNUMBER(MATCH(A348,'Base recipes'!$H$5:$H$19,0))),IF(NOT(ISNUMBER(D348)),"price missing",IF(NOT(ISNUMBER(B348)),"quantity missing",IF(ISNUMBER(MATCH(A348,'Ingredients'!$A$5:$A$154,0)),"",IF(INDEX('Base recipes'!$K$5:$K$19,MATCH(A348,'Base recipes'!$H$5:$H$19,0))&gt;0,"base recipe incomplete","")))),"not found"))</f>
        <v/>
      </c>
      <c r="L348">
        <f>IF(F348="",0,1)</f>
        <v>0</v>
      </c>
    </row>
    <row r="349" spans="1:12" x14ac:dyDescent="0.25">
      <c r="A349" s="5"/>
      <c r="B349" s="12"/>
      <c r="C349" t="str">
        <f>IF(A349="","",IF(ISNUMBER(MATCH(A349,'Ingredients'!$A$5:$A$154,0)),INDEX('Ingredients'!$B$5:$B$154,MATCH(A349,'Ingredients'!$A$5:$A$154,0)),IF(ISNUMBER(MATCH(A349,'Base recipes'!$H$5:$H$19,0)),INDEX('Base recipes'!$I$5:$I$19,MATCH(A349,'Base recipes'!$H$5:$H$19,0)),"")))</f>
        <v/>
      </c>
      <c r="D349" s="13" t="str">
        <f>IF(A349="","",IF(ISNUMBER(MATCH(A349,'Ingredients'!$A$5:$A$154,0)),INDEX('Ingredients'!$G$5:$G$154,MATCH(A349,'Ingredients'!$A$5:$A$154,0)),IF(ISNUMBER(MATCH(A349,'Base recipes'!$H$5:$H$19,0)),INDEX('Base recipes'!$J$5:$J$19,MATCH(A349,'Base recipes'!$H$5:$H$19,0)),"")))</f>
        <v/>
      </c>
      <c r="E349" s="15" t="str">
        <f>IF(OR(A349="",NOT(ISNUMBER(B349)),NOT(ISNUMBER(D349))),"",ROUND(B349*D349,2))</f>
        <v/>
      </c>
      <c r="F349" s="10" t="str">
        <f>IF(A349="","",IF(OR(ISNUMBER(MATCH(A349,'Ingredients'!$A$5:$A$154,0)),ISNUMBER(MATCH(A349,'Base recipes'!$H$5:$H$19,0))),IF(NOT(ISNUMBER(D349)),"price missing",IF(NOT(ISNUMBER(B349)),"quantity missing",IF(ISNUMBER(MATCH(A349,'Ingredients'!$A$5:$A$154,0)),"",IF(INDEX('Base recipes'!$K$5:$K$19,MATCH(A349,'Base recipes'!$H$5:$H$19,0))&gt;0,"base recipe incomplete","")))),"not found"))</f>
        <v/>
      </c>
      <c r="L349">
        <f>IF(F349="",0,1)</f>
        <v>0</v>
      </c>
    </row>
    <row r="350" spans="1:12" x14ac:dyDescent="0.25">
      <c r="A350" s="5"/>
      <c r="B350" s="12"/>
      <c r="C350" t="str">
        <f>IF(A350="","",IF(ISNUMBER(MATCH(A350,'Ingredients'!$A$5:$A$154,0)),INDEX('Ingredients'!$B$5:$B$154,MATCH(A350,'Ingredients'!$A$5:$A$154,0)),IF(ISNUMBER(MATCH(A350,'Base recipes'!$H$5:$H$19,0)),INDEX('Base recipes'!$I$5:$I$19,MATCH(A350,'Base recipes'!$H$5:$H$19,0)),"")))</f>
        <v/>
      </c>
      <c r="D350" s="13" t="str">
        <f>IF(A350="","",IF(ISNUMBER(MATCH(A350,'Ingredients'!$A$5:$A$154,0)),INDEX('Ingredients'!$G$5:$G$154,MATCH(A350,'Ingredients'!$A$5:$A$154,0)),IF(ISNUMBER(MATCH(A350,'Base recipes'!$H$5:$H$19,0)),INDEX('Base recipes'!$J$5:$J$19,MATCH(A350,'Base recipes'!$H$5:$H$19,0)),"")))</f>
        <v/>
      </c>
      <c r="E350" s="15" t="str">
        <f>IF(OR(A350="",NOT(ISNUMBER(B350)),NOT(ISNUMBER(D350))),"",ROUND(B350*D350,2))</f>
        <v/>
      </c>
      <c r="F350" s="10" t="str">
        <f>IF(A350="","",IF(OR(ISNUMBER(MATCH(A350,'Ingredients'!$A$5:$A$154,0)),ISNUMBER(MATCH(A350,'Base recipes'!$H$5:$H$19,0))),IF(NOT(ISNUMBER(D350)),"price missing",IF(NOT(ISNUMBER(B350)),"quantity missing",IF(ISNUMBER(MATCH(A350,'Ingredients'!$A$5:$A$154,0)),"",IF(INDEX('Base recipes'!$K$5:$K$19,MATCH(A350,'Base recipes'!$H$5:$H$19,0))&gt;0,"base recipe incomplete","")))),"not found"))</f>
        <v/>
      </c>
      <c r="L350">
        <f>IF(F350="",0,1)</f>
        <v>0</v>
      </c>
    </row>
    <row r="351" spans="1:12" x14ac:dyDescent="0.25">
      <c r="A351" s="5"/>
      <c r="B351" s="12"/>
      <c r="C351" t="str">
        <f>IF(A351="","",IF(ISNUMBER(MATCH(A351,'Ingredients'!$A$5:$A$154,0)),INDEX('Ingredients'!$B$5:$B$154,MATCH(A351,'Ingredients'!$A$5:$A$154,0)),IF(ISNUMBER(MATCH(A351,'Base recipes'!$H$5:$H$19,0)),INDEX('Base recipes'!$I$5:$I$19,MATCH(A351,'Base recipes'!$H$5:$H$19,0)),"")))</f>
        <v/>
      </c>
      <c r="D351" s="13" t="str">
        <f>IF(A351="","",IF(ISNUMBER(MATCH(A351,'Ingredients'!$A$5:$A$154,0)),INDEX('Ingredients'!$G$5:$G$154,MATCH(A351,'Ingredients'!$A$5:$A$154,0)),IF(ISNUMBER(MATCH(A351,'Base recipes'!$H$5:$H$19,0)),INDEX('Base recipes'!$J$5:$J$19,MATCH(A351,'Base recipes'!$H$5:$H$19,0)),"")))</f>
        <v/>
      </c>
      <c r="E351" s="15" t="str">
        <f>IF(OR(A351="",NOT(ISNUMBER(B351)),NOT(ISNUMBER(D351))),"",ROUND(B351*D351,2))</f>
        <v/>
      </c>
      <c r="F351" s="10" t="str">
        <f>IF(A351="","",IF(OR(ISNUMBER(MATCH(A351,'Ingredients'!$A$5:$A$154,0)),ISNUMBER(MATCH(A351,'Base recipes'!$H$5:$H$19,0))),IF(NOT(ISNUMBER(D351)),"price missing",IF(NOT(ISNUMBER(B351)),"quantity missing",IF(ISNUMBER(MATCH(A351,'Ingredients'!$A$5:$A$154,0)),"",IF(INDEX('Base recipes'!$K$5:$K$19,MATCH(A351,'Base recipes'!$H$5:$H$19,0))&gt;0,"base recipe incomplete","")))),"not found"))</f>
        <v/>
      </c>
      <c r="L351">
        <f>IF(F351="",0,1)</f>
        <v>0</v>
      </c>
    </row>
    <row r="352" spans="1:12" x14ac:dyDescent="0.25">
      <c r="A352" s="5"/>
      <c r="B352" s="12"/>
      <c r="C352" t="str">
        <f>IF(A352="","",IF(ISNUMBER(MATCH(A352,'Ingredients'!$A$5:$A$154,0)),INDEX('Ingredients'!$B$5:$B$154,MATCH(A352,'Ingredients'!$A$5:$A$154,0)),IF(ISNUMBER(MATCH(A352,'Base recipes'!$H$5:$H$19,0)),INDEX('Base recipes'!$I$5:$I$19,MATCH(A352,'Base recipes'!$H$5:$H$19,0)),"")))</f>
        <v/>
      </c>
      <c r="D352" s="13" t="str">
        <f>IF(A352="","",IF(ISNUMBER(MATCH(A352,'Ingredients'!$A$5:$A$154,0)),INDEX('Ingredients'!$G$5:$G$154,MATCH(A352,'Ingredients'!$A$5:$A$154,0)),IF(ISNUMBER(MATCH(A352,'Base recipes'!$H$5:$H$19,0)),INDEX('Base recipes'!$J$5:$J$19,MATCH(A352,'Base recipes'!$H$5:$H$19,0)),"")))</f>
        <v/>
      </c>
      <c r="E352" s="15" t="str">
        <f>IF(OR(A352="",NOT(ISNUMBER(B352)),NOT(ISNUMBER(D352))),"",ROUND(B352*D352,2))</f>
        <v/>
      </c>
      <c r="F352" s="10" t="str">
        <f>IF(A352="","",IF(OR(ISNUMBER(MATCH(A352,'Ingredients'!$A$5:$A$154,0)),ISNUMBER(MATCH(A352,'Base recipes'!$H$5:$H$19,0))),IF(NOT(ISNUMBER(D352)),"price missing",IF(NOT(ISNUMBER(B352)),"quantity missing",IF(ISNUMBER(MATCH(A352,'Ingredients'!$A$5:$A$154,0)),"",IF(INDEX('Base recipes'!$K$5:$K$19,MATCH(A352,'Base recipes'!$H$5:$H$19,0))&gt;0,"base recipe incomplete","")))),"not found"))</f>
        <v/>
      </c>
      <c r="L352">
        <f>IF(F352="",0,1)</f>
        <v>0</v>
      </c>
    </row>
    <row r="353" spans="1:12" x14ac:dyDescent="0.25">
      <c r="A353" s="5"/>
      <c r="B353" s="12"/>
      <c r="C353" t="str">
        <f>IF(A353="","",IF(ISNUMBER(MATCH(A353,'Ingredients'!$A$5:$A$154,0)),INDEX('Ingredients'!$B$5:$B$154,MATCH(A353,'Ingredients'!$A$5:$A$154,0)),IF(ISNUMBER(MATCH(A353,'Base recipes'!$H$5:$H$19,0)),INDEX('Base recipes'!$I$5:$I$19,MATCH(A353,'Base recipes'!$H$5:$H$19,0)),"")))</f>
        <v/>
      </c>
      <c r="D353" s="13" t="str">
        <f>IF(A353="","",IF(ISNUMBER(MATCH(A353,'Ingredients'!$A$5:$A$154,0)),INDEX('Ingredients'!$G$5:$G$154,MATCH(A353,'Ingredients'!$A$5:$A$154,0)),IF(ISNUMBER(MATCH(A353,'Base recipes'!$H$5:$H$19,0)),INDEX('Base recipes'!$J$5:$J$19,MATCH(A353,'Base recipes'!$H$5:$H$19,0)),"")))</f>
        <v/>
      </c>
      <c r="E353" s="15" t="str">
        <f>IF(OR(A353="",NOT(ISNUMBER(B353)),NOT(ISNUMBER(D353))),"",ROUND(B353*D353,2))</f>
        <v/>
      </c>
      <c r="F353" s="10" t="str">
        <f>IF(A353="","",IF(OR(ISNUMBER(MATCH(A353,'Ingredients'!$A$5:$A$154,0)),ISNUMBER(MATCH(A353,'Base recipes'!$H$5:$H$19,0))),IF(NOT(ISNUMBER(D353)),"price missing",IF(NOT(ISNUMBER(B353)),"quantity missing",IF(ISNUMBER(MATCH(A353,'Ingredients'!$A$5:$A$154,0)),"",IF(INDEX('Base recipes'!$K$5:$K$19,MATCH(A353,'Base recipes'!$H$5:$H$19,0))&gt;0,"base recipe incomplete","")))),"not found"))</f>
        <v/>
      </c>
      <c r="L353">
        <f>IF(F353="",0,1)</f>
        <v>0</v>
      </c>
    </row>
    <row r="354" spans="1:12" x14ac:dyDescent="0.25">
      <c r="A354" s="5"/>
      <c r="B354" s="12"/>
      <c r="C354" t="str">
        <f>IF(A354="","",IF(ISNUMBER(MATCH(A354,'Ingredients'!$A$5:$A$154,0)),INDEX('Ingredients'!$B$5:$B$154,MATCH(A354,'Ingredients'!$A$5:$A$154,0)),IF(ISNUMBER(MATCH(A354,'Base recipes'!$H$5:$H$19,0)),INDEX('Base recipes'!$I$5:$I$19,MATCH(A354,'Base recipes'!$H$5:$H$19,0)),"")))</f>
        <v/>
      </c>
      <c r="D354" s="13" t="str">
        <f>IF(A354="","",IF(ISNUMBER(MATCH(A354,'Ingredients'!$A$5:$A$154,0)),INDEX('Ingredients'!$G$5:$G$154,MATCH(A354,'Ingredients'!$A$5:$A$154,0)),IF(ISNUMBER(MATCH(A354,'Base recipes'!$H$5:$H$19,0)),INDEX('Base recipes'!$J$5:$J$19,MATCH(A354,'Base recipes'!$H$5:$H$19,0)),"")))</f>
        <v/>
      </c>
      <c r="E354" s="15" t="str">
        <f>IF(OR(A354="",NOT(ISNUMBER(B354)),NOT(ISNUMBER(D354))),"",ROUND(B354*D354,2))</f>
        <v/>
      </c>
      <c r="F354" s="10" t="str">
        <f>IF(A354="","",IF(OR(ISNUMBER(MATCH(A354,'Ingredients'!$A$5:$A$154,0)),ISNUMBER(MATCH(A354,'Base recipes'!$H$5:$H$19,0))),IF(NOT(ISNUMBER(D354)),"price missing",IF(NOT(ISNUMBER(B354)),"quantity missing",IF(ISNUMBER(MATCH(A354,'Ingredients'!$A$5:$A$154,0)),"",IF(INDEX('Base recipes'!$K$5:$K$19,MATCH(A354,'Base recipes'!$H$5:$H$19,0))&gt;0,"base recipe incomplete","")))),"not found"))</f>
        <v/>
      </c>
      <c r="L354">
        <f>IF(F354="",0,1)</f>
        <v>0</v>
      </c>
    </row>
    <row r="355" spans="1:12" x14ac:dyDescent="0.25">
      <c r="A355" s="5"/>
      <c r="B355" s="12"/>
      <c r="C355" t="str">
        <f>IF(A355="","",IF(ISNUMBER(MATCH(A355,'Ingredients'!$A$5:$A$154,0)),INDEX('Ingredients'!$B$5:$B$154,MATCH(A355,'Ingredients'!$A$5:$A$154,0)),IF(ISNUMBER(MATCH(A355,'Base recipes'!$H$5:$H$19,0)),INDEX('Base recipes'!$I$5:$I$19,MATCH(A355,'Base recipes'!$H$5:$H$19,0)),"")))</f>
        <v/>
      </c>
      <c r="D355" s="13" t="str">
        <f>IF(A355="","",IF(ISNUMBER(MATCH(A355,'Ingredients'!$A$5:$A$154,0)),INDEX('Ingredients'!$G$5:$G$154,MATCH(A355,'Ingredients'!$A$5:$A$154,0)),IF(ISNUMBER(MATCH(A355,'Base recipes'!$H$5:$H$19,0)),INDEX('Base recipes'!$J$5:$J$19,MATCH(A355,'Base recipes'!$H$5:$H$19,0)),"")))</f>
        <v/>
      </c>
      <c r="E355" s="15" t="str">
        <f>IF(OR(A355="",NOT(ISNUMBER(B355)),NOT(ISNUMBER(D355))),"",ROUND(B355*D355,2))</f>
        <v/>
      </c>
      <c r="F355" s="10" t="str">
        <f>IF(A355="","",IF(OR(ISNUMBER(MATCH(A355,'Ingredients'!$A$5:$A$154,0)),ISNUMBER(MATCH(A355,'Base recipes'!$H$5:$H$19,0))),IF(NOT(ISNUMBER(D355)),"price missing",IF(NOT(ISNUMBER(B355)),"quantity missing",IF(ISNUMBER(MATCH(A355,'Ingredients'!$A$5:$A$154,0)),"",IF(INDEX('Base recipes'!$K$5:$K$19,MATCH(A355,'Base recipes'!$H$5:$H$19,0))&gt;0,"base recipe incomplete","")))),"not found"))</f>
        <v/>
      </c>
      <c r="L355">
        <f>IF(F355="",0,1)</f>
        <v>0</v>
      </c>
    </row>
    <row r="356" spans="1:12" x14ac:dyDescent="0.25">
      <c r="A356" s="5"/>
      <c r="B356" s="12"/>
      <c r="C356" t="str">
        <f>IF(A356="","",IF(ISNUMBER(MATCH(A356,'Ingredients'!$A$5:$A$154,0)),INDEX('Ingredients'!$B$5:$B$154,MATCH(A356,'Ingredients'!$A$5:$A$154,0)),IF(ISNUMBER(MATCH(A356,'Base recipes'!$H$5:$H$19,0)),INDEX('Base recipes'!$I$5:$I$19,MATCH(A356,'Base recipes'!$H$5:$H$19,0)),"")))</f>
        <v/>
      </c>
      <c r="D356" s="13" t="str">
        <f>IF(A356="","",IF(ISNUMBER(MATCH(A356,'Ingredients'!$A$5:$A$154,0)),INDEX('Ingredients'!$G$5:$G$154,MATCH(A356,'Ingredients'!$A$5:$A$154,0)),IF(ISNUMBER(MATCH(A356,'Base recipes'!$H$5:$H$19,0)),INDEX('Base recipes'!$J$5:$J$19,MATCH(A356,'Base recipes'!$H$5:$H$19,0)),"")))</f>
        <v/>
      </c>
      <c r="E356" s="15" t="str">
        <f>IF(OR(A356="",NOT(ISNUMBER(B356)),NOT(ISNUMBER(D356))),"",ROUND(B356*D356,2))</f>
        <v/>
      </c>
      <c r="F356" s="10" t="str">
        <f>IF(A356="","",IF(OR(ISNUMBER(MATCH(A356,'Ingredients'!$A$5:$A$154,0)),ISNUMBER(MATCH(A356,'Base recipes'!$H$5:$H$19,0))),IF(NOT(ISNUMBER(D356)),"price missing",IF(NOT(ISNUMBER(B356)),"quantity missing",IF(ISNUMBER(MATCH(A356,'Ingredients'!$A$5:$A$154,0)),"",IF(INDEX('Base recipes'!$K$5:$K$19,MATCH(A356,'Base recipes'!$H$5:$H$19,0))&gt;0,"base recipe incomplete","")))),"not found"))</f>
        <v/>
      </c>
      <c r="L356">
        <f>IF(F356="",0,1)</f>
        <v>0</v>
      </c>
    </row>
    <row r="357" spans="1:12" x14ac:dyDescent="0.25">
      <c r="A357" s="5"/>
      <c r="B357" s="12"/>
      <c r="C357" t="str">
        <f>IF(A357="","",IF(ISNUMBER(MATCH(A357,'Ingredients'!$A$5:$A$154,0)),INDEX('Ingredients'!$B$5:$B$154,MATCH(A357,'Ingredients'!$A$5:$A$154,0)),IF(ISNUMBER(MATCH(A357,'Base recipes'!$H$5:$H$19,0)),INDEX('Base recipes'!$I$5:$I$19,MATCH(A357,'Base recipes'!$H$5:$H$19,0)),"")))</f>
        <v/>
      </c>
      <c r="D357" s="13" t="str">
        <f>IF(A357="","",IF(ISNUMBER(MATCH(A357,'Ingredients'!$A$5:$A$154,0)),INDEX('Ingredients'!$G$5:$G$154,MATCH(A357,'Ingredients'!$A$5:$A$154,0)),IF(ISNUMBER(MATCH(A357,'Base recipes'!$H$5:$H$19,0)),INDEX('Base recipes'!$J$5:$J$19,MATCH(A357,'Base recipes'!$H$5:$H$19,0)),"")))</f>
        <v/>
      </c>
      <c r="E357" s="15" t="str">
        <f>IF(OR(A357="",NOT(ISNUMBER(B357)),NOT(ISNUMBER(D357))),"",ROUND(B357*D357,2))</f>
        <v/>
      </c>
      <c r="F357" s="10" t="str">
        <f>IF(A357="","",IF(OR(ISNUMBER(MATCH(A357,'Ingredients'!$A$5:$A$154,0)),ISNUMBER(MATCH(A357,'Base recipes'!$H$5:$H$19,0))),IF(NOT(ISNUMBER(D357)),"price missing",IF(NOT(ISNUMBER(B357)),"quantity missing",IF(ISNUMBER(MATCH(A357,'Ingredients'!$A$5:$A$154,0)),"",IF(INDEX('Base recipes'!$K$5:$K$19,MATCH(A357,'Base recipes'!$H$5:$H$19,0))&gt;0,"base recipe incomplete","")))),"not found"))</f>
        <v/>
      </c>
      <c r="L357">
        <f>IF(F357="",0,1)</f>
        <v>0</v>
      </c>
    </row>
    <row r="358" spans="1:12" x14ac:dyDescent="0.25">
      <c r="A358" s="5"/>
      <c r="B358" s="12"/>
      <c r="C358" t="str">
        <f>IF(A358="","",IF(ISNUMBER(MATCH(A358,'Ingredients'!$A$5:$A$154,0)),INDEX('Ingredients'!$B$5:$B$154,MATCH(A358,'Ingredients'!$A$5:$A$154,0)),IF(ISNUMBER(MATCH(A358,'Base recipes'!$H$5:$H$19,0)),INDEX('Base recipes'!$I$5:$I$19,MATCH(A358,'Base recipes'!$H$5:$H$19,0)),"")))</f>
        <v/>
      </c>
      <c r="D358" s="13" t="str">
        <f>IF(A358="","",IF(ISNUMBER(MATCH(A358,'Ingredients'!$A$5:$A$154,0)),INDEX('Ingredients'!$G$5:$G$154,MATCH(A358,'Ingredients'!$A$5:$A$154,0)),IF(ISNUMBER(MATCH(A358,'Base recipes'!$H$5:$H$19,0)),INDEX('Base recipes'!$J$5:$J$19,MATCH(A358,'Base recipes'!$H$5:$H$19,0)),"")))</f>
        <v/>
      </c>
      <c r="E358" s="15" t="str">
        <f>IF(OR(A358="",NOT(ISNUMBER(B358)),NOT(ISNUMBER(D358))),"",ROUND(B358*D358,2))</f>
        <v/>
      </c>
      <c r="F358" s="10" t="str">
        <f>IF(A358="","",IF(OR(ISNUMBER(MATCH(A358,'Ingredients'!$A$5:$A$154,0)),ISNUMBER(MATCH(A358,'Base recipes'!$H$5:$H$19,0))),IF(NOT(ISNUMBER(D358)),"price missing",IF(NOT(ISNUMBER(B358)),"quantity missing",IF(ISNUMBER(MATCH(A358,'Ingredients'!$A$5:$A$154,0)),"",IF(INDEX('Base recipes'!$K$5:$K$19,MATCH(A358,'Base recipes'!$H$5:$H$19,0))&gt;0,"base recipe incomplete","")))),"not found"))</f>
        <v/>
      </c>
      <c r="L358">
        <f>IF(F358="",0,1)</f>
        <v>0</v>
      </c>
    </row>
    <row r="359" spans="1:12" x14ac:dyDescent="0.25">
      <c r="A359" s="5"/>
      <c r="B359" s="12"/>
      <c r="C359" t="str">
        <f>IF(A359="","",IF(ISNUMBER(MATCH(A359,'Ingredients'!$A$5:$A$154,0)),INDEX('Ingredients'!$B$5:$B$154,MATCH(A359,'Ingredients'!$A$5:$A$154,0)),IF(ISNUMBER(MATCH(A359,'Base recipes'!$H$5:$H$19,0)),INDEX('Base recipes'!$I$5:$I$19,MATCH(A359,'Base recipes'!$H$5:$H$19,0)),"")))</f>
        <v/>
      </c>
      <c r="D359" s="13" t="str">
        <f>IF(A359="","",IF(ISNUMBER(MATCH(A359,'Ingredients'!$A$5:$A$154,0)),INDEX('Ingredients'!$G$5:$G$154,MATCH(A359,'Ingredients'!$A$5:$A$154,0)),IF(ISNUMBER(MATCH(A359,'Base recipes'!$H$5:$H$19,0)),INDEX('Base recipes'!$J$5:$J$19,MATCH(A359,'Base recipes'!$H$5:$H$19,0)),"")))</f>
        <v/>
      </c>
      <c r="E359" s="15" t="str">
        <f>IF(OR(A359="",NOT(ISNUMBER(B359)),NOT(ISNUMBER(D359))),"",ROUND(B359*D359,2))</f>
        <v/>
      </c>
      <c r="F359" s="10" t="str">
        <f>IF(A359="","",IF(OR(ISNUMBER(MATCH(A359,'Ingredients'!$A$5:$A$154,0)),ISNUMBER(MATCH(A359,'Base recipes'!$H$5:$H$19,0))),IF(NOT(ISNUMBER(D359)),"price missing",IF(NOT(ISNUMBER(B359)),"quantity missing",IF(ISNUMBER(MATCH(A359,'Ingredients'!$A$5:$A$154,0)),"",IF(INDEX('Base recipes'!$K$5:$K$19,MATCH(A359,'Base recipes'!$H$5:$H$19,0))&gt;0,"base recipe incomplete","")))),"not found"))</f>
        <v/>
      </c>
      <c r="L359">
        <f>IF(F359="",0,1)</f>
        <v>0</v>
      </c>
    </row>
    <row r="360" spans="1:12" x14ac:dyDescent="0.25">
      <c r="A360" s="5"/>
      <c r="B360" s="12"/>
      <c r="C360" t="str">
        <f>IF(A360="","",IF(ISNUMBER(MATCH(A360,'Ingredients'!$A$5:$A$154,0)),INDEX('Ingredients'!$B$5:$B$154,MATCH(A360,'Ingredients'!$A$5:$A$154,0)),IF(ISNUMBER(MATCH(A360,'Base recipes'!$H$5:$H$19,0)),INDEX('Base recipes'!$I$5:$I$19,MATCH(A360,'Base recipes'!$H$5:$H$19,0)),"")))</f>
        <v/>
      </c>
      <c r="D360" s="13" t="str">
        <f>IF(A360="","",IF(ISNUMBER(MATCH(A360,'Ingredients'!$A$5:$A$154,0)),INDEX('Ingredients'!$G$5:$G$154,MATCH(A360,'Ingredients'!$A$5:$A$154,0)),IF(ISNUMBER(MATCH(A360,'Base recipes'!$H$5:$H$19,0)),INDEX('Base recipes'!$J$5:$J$19,MATCH(A360,'Base recipes'!$H$5:$H$19,0)),"")))</f>
        <v/>
      </c>
      <c r="E360" s="15" t="str">
        <f>IF(OR(A360="",NOT(ISNUMBER(B360)),NOT(ISNUMBER(D360))),"",ROUND(B360*D360,2))</f>
        <v/>
      </c>
      <c r="F360" s="10" t="str">
        <f>IF(A360="","",IF(OR(ISNUMBER(MATCH(A360,'Ingredients'!$A$5:$A$154,0)),ISNUMBER(MATCH(A360,'Base recipes'!$H$5:$H$19,0))),IF(NOT(ISNUMBER(D360)),"price missing",IF(NOT(ISNUMBER(B360)),"quantity missing",IF(ISNUMBER(MATCH(A360,'Ingredients'!$A$5:$A$154,0)),"",IF(INDEX('Base recipes'!$K$5:$K$19,MATCH(A360,'Base recipes'!$H$5:$H$19,0))&gt;0,"base recipe incomplete","")))),"not found"))</f>
        <v/>
      </c>
      <c r="L360">
        <f>IF(F360="",0,1)</f>
        <v>0</v>
      </c>
    </row>
    <row r="361" spans="1:12" x14ac:dyDescent="0.25">
      <c r="A361" s="5"/>
      <c r="B361" s="12"/>
      <c r="C361" t="str">
        <f>IF(A361="","",IF(ISNUMBER(MATCH(A361,'Ingredients'!$A$5:$A$154,0)),INDEX('Ingredients'!$B$5:$B$154,MATCH(A361,'Ingredients'!$A$5:$A$154,0)),IF(ISNUMBER(MATCH(A361,'Base recipes'!$H$5:$H$19,0)),INDEX('Base recipes'!$I$5:$I$19,MATCH(A361,'Base recipes'!$H$5:$H$19,0)),"")))</f>
        <v/>
      </c>
      <c r="D361" s="13" t="str">
        <f>IF(A361="","",IF(ISNUMBER(MATCH(A361,'Ingredients'!$A$5:$A$154,0)),INDEX('Ingredients'!$G$5:$G$154,MATCH(A361,'Ingredients'!$A$5:$A$154,0)),IF(ISNUMBER(MATCH(A361,'Base recipes'!$H$5:$H$19,0)),INDEX('Base recipes'!$J$5:$J$19,MATCH(A361,'Base recipes'!$H$5:$H$19,0)),"")))</f>
        <v/>
      </c>
      <c r="E361" s="15" t="str">
        <f>IF(OR(A361="",NOT(ISNUMBER(B361)),NOT(ISNUMBER(D361))),"",ROUND(B361*D361,2))</f>
        <v/>
      </c>
      <c r="F361" s="10" t="str">
        <f>IF(A361="","",IF(OR(ISNUMBER(MATCH(A361,'Ingredients'!$A$5:$A$154,0)),ISNUMBER(MATCH(A361,'Base recipes'!$H$5:$H$19,0))),IF(NOT(ISNUMBER(D361)),"price missing",IF(NOT(ISNUMBER(B361)),"quantity missing",IF(ISNUMBER(MATCH(A361,'Ingredients'!$A$5:$A$154,0)),"",IF(INDEX('Base recipes'!$K$5:$K$19,MATCH(A361,'Base recipes'!$H$5:$H$19,0))&gt;0,"base recipe incomplete","")))),"not found"))</f>
        <v/>
      </c>
      <c r="L361">
        <f>IF(F361="",0,1)</f>
        <v>0</v>
      </c>
    </row>
    <row r="362" spans="1:5" x14ac:dyDescent="0.25">
      <c r="A362" s="16" t="s">
        <v>47</v>
      </c>
      <c r="E362" s="9" t="str">
        <f>IF(A345="","",ROUND(SUM(E347:E361),2))</f>
        <v/>
      </c>
    </row>
    <row r="363" spans="1:5" x14ac:dyDescent="0.25">
      <c r="A363" s="16" t="s">
        <v>50</v>
      </c>
      <c r="E363" s="9" t="str">
        <f>IF(OR(A345="",NOT(ISNUMBER(C345))),"",IF(C345&lt;=0,"",ROUND(E362/C345,2)))</f>
        <v/>
      </c>
    </row>
    <row r="365" spans="1:5" x14ac:dyDescent="0.25">
      <c r="A365" s="11"/>
      <c r="B365" s="2" t="s">
        <v>52</v>
      </c>
      <c r="C365" s="5"/>
      <c r="D365" s="2" t="str">
        <f>IF(C365=1,"portion","portions")</f>
        <v>portions</v>
      </c>
      <c r="E365" s="10" t="str">
        <f>IF(A365="","",IF(COUNTIF($H$5:$H$34,A365)&gt;1,"name used twice, only the first counts",IF(NOT(ISNUMBER(C365)),"number of portions missing",IF(C365&lt;=0,"number of portions missing",IF(SUM(L367:L381)&gt;0,"check the rows with a note","")))))</f>
        <v/>
      </c>
    </row>
    <row r="366" spans="1:6" x14ac:dyDescent="0.25">
      <c r="A366" s="4" t="s">
        <v>43</v>
      </c>
      <c r="B366" s="4" t="s">
        <v>44</v>
      </c>
      <c r="C366" s="4" t="s">
        <v>18</v>
      </c>
      <c r="D366" s="4" t="s">
        <v>45</v>
      </c>
      <c r="E366" s="4" t="s">
        <v>46</v>
      </c>
      <c r="F366" s="4" t="s">
        <v>24</v>
      </c>
    </row>
    <row r="367" spans="1:12" x14ac:dyDescent="0.25">
      <c r="A367" s="5"/>
      <c r="B367" s="12"/>
      <c r="C367" t="str">
        <f>IF(A367="","",IF(ISNUMBER(MATCH(A367,'Ingredients'!$A$5:$A$154,0)),INDEX('Ingredients'!$B$5:$B$154,MATCH(A367,'Ingredients'!$A$5:$A$154,0)),IF(ISNUMBER(MATCH(A367,'Base recipes'!$H$5:$H$19,0)),INDEX('Base recipes'!$I$5:$I$19,MATCH(A367,'Base recipes'!$H$5:$H$19,0)),"")))</f>
        <v/>
      </c>
      <c r="D367" s="13" t="str">
        <f>IF(A367="","",IF(ISNUMBER(MATCH(A367,'Ingredients'!$A$5:$A$154,0)),INDEX('Ingredients'!$G$5:$G$154,MATCH(A367,'Ingredients'!$A$5:$A$154,0)),IF(ISNUMBER(MATCH(A367,'Base recipes'!$H$5:$H$19,0)),INDEX('Base recipes'!$J$5:$J$19,MATCH(A367,'Base recipes'!$H$5:$H$19,0)),"")))</f>
        <v/>
      </c>
      <c r="E367" s="15" t="str">
        <f>IF(OR(A367="",NOT(ISNUMBER(B367)),NOT(ISNUMBER(D367))),"",ROUND(B367*D367,2))</f>
        <v/>
      </c>
      <c r="F367" s="10" t="str">
        <f>IF(A367="","",IF(OR(ISNUMBER(MATCH(A367,'Ingredients'!$A$5:$A$154,0)),ISNUMBER(MATCH(A367,'Base recipes'!$H$5:$H$19,0))),IF(NOT(ISNUMBER(D367)),"price missing",IF(NOT(ISNUMBER(B367)),"quantity missing",IF(ISNUMBER(MATCH(A367,'Ingredients'!$A$5:$A$154,0)),"",IF(INDEX('Base recipes'!$K$5:$K$19,MATCH(A367,'Base recipes'!$H$5:$H$19,0))&gt;0,"base recipe incomplete","")))),"not found"))</f>
        <v/>
      </c>
      <c r="L367">
        <f>IF(F367="",0,1)</f>
        <v>0</v>
      </c>
    </row>
    <row r="368" spans="1:12" x14ac:dyDescent="0.25">
      <c r="A368" s="5"/>
      <c r="B368" s="12"/>
      <c r="C368" t="str">
        <f>IF(A368="","",IF(ISNUMBER(MATCH(A368,'Ingredients'!$A$5:$A$154,0)),INDEX('Ingredients'!$B$5:$B$154,MATCH(A368,'Ingredients'!$A$5:$A$154,0)),IF(ISNUMBER(MATCH(A368,'Base recipes'!$H$5:$H$19,0)),INDEX('Base recipes'!$I$5:$I$19,MATCH(A368,'Base recipes'!$H$5:$H$19,0)),"")))</f>
        <v/>
      </c>
      <c r="D368" s="13" t="str">
        <f>IF(A368="","",IF(ISNUMBER(MATCH(A368,'Ingredients'!$A$5:$A$154,0)),INDEX('Ingredients'!$G$5:$G$154,MATCH(A368,'Ingredients'!$A$5:$A$154,0)),IF(ISNUMBER(MATCH(A368,'Base recipes'!$H$5:$H$19,0)),INDEX('Base recipes'!$J$5:$J$19,MATCH(A368,'Base recipes'!$H$5:$H$19,0)),"")))</f>
        <v/>
      </c>
      <c r="E368" s="15" t="str">
        <f>IF(OR(A368="",NOT(ISNUMBER(B368)),NOT(ISNUMBER(D368))),"",ROUND(B368*D368,2))</f>
        <v/>
      </c>
      <c r="F368" s="10" t="str">
        <f>IF(A368="","",IF(OR(ISNUMBER(MATCH(A368,'Ingredients'!$A$5:$A$154,0)),ISNUMBER(MATCH(A368,'Base recipes'!$H$5:$H$19,0))),IF(NOT(ISNUMBER(D368)),"price missing",IF(NOT(ISNUMBER(B368)),"quantity missing",IF(ISNUMBER(MATCH(A368,'Ingredients'!$A$5:$A$154,0)),"",IF(INDEX('Base recipes'!$K$5:$K$19,MATCH(A368,'Base recipes'!$H$5:$H$19,0))&gt;0,"base recipe incomplete","")))),"not found"))</f>
        <v/>
      </c>
      <c r="L368">
        <f>IF(F368="",0,1)</f>
        <v>0</v>
      </c>
    </row>
    <row r="369" spans="1:12" x14ac:dyDescent="0.25">
      <c r="A369" s="5"/>
      <c r="B369" s="12"/>
      <c r="C369" t="str">
        <f>IF(A369="","",IF(ISNUMBER(MATCH(A369,'Ingredients'!$A$5:$A$154,0)),INDEX('Ingredients'!$B$5:$B$154,MATCH(A369,'Ingredients'!$A$5:$A$154,0)),IF(ISNUMBER(MATCH(A369,'Base recipes'!$H$5:$H$19,0)),INDEX('Base recipes'!$I$5:$I$19,MATCH(A369,'Base recipes'!$H$5:$H$19,0)),"")))</f>
        <v/>
      </c>
      <c r="D369" s="13" t="str">
        <f>IF(A369="","",IF(ISNUMBER(MATCH(A369,'Ingredients'!$A$5:$A$154,0)),INDEX('Ingredients'!$G$5:$G$154,MATCH(A369,'Ingredients'!$A$5:$A$154,0)),IF(ISNUMBER(MATCH(A369,'Base recipes'!$H$5:$H$19,0)),INDEX('Base recipes'!$J$5:$J$19,MATCH(A369,'Base recipes'!$H$5:$H$19,0)),"")))</f>
        <v/>
      </c>
      <c r="E369" s="15" t="str">
        <f>IF(OR(A369="",NOT(ISNUMBER(B369)),NOT(ISNUMBER(D369))),"",ROUND(B369*D369,2))</f>
        <v/>
      </c>
      <c r="F369" s="10" t="str">
        <f>IF(A369="","",IF(OR(ISNUMBER(MATCH(A369,'Ingredients'!$A$5:$A$154,0)),ISNUMBER(MATCH(A369,'Base recipes'!$H$5:$H$19,0))),IF(NOT(ISNUMBER(D369)),"price missing",IF(NOT(ISNUMBER(B369)),"quantity missing",IF(ISNUMBER(MATCH(A369,'Ingredients'!$A$5:$A$154,0)),"",IF(INDEX('Base recipes'!$K$5:$K$19,MATCH(A369,'Base recipes'!$H$5:$H$19,0))&gt;0,"base recipe incomplete","")))),"not found"))</f>
        <v/>
      </c>
      <c r="L369">
        <f>IF(F369="",0,1)</f>
        <v>0</v>
      </c>
    </row>
    <row r="370" spans="1:12" x14ac:dyDescent="0.25">
      <c r="A370" s="5"/>
      <c r="B370" s="12"/>
      <c r="C370" t="str">
        <f>IF(A370="","",IF(ISNUMBER(MATCH(A370,'Ingredients'!$A$5:$A$154,0)),INDEX('Ingredients'!$B$5:$B$154,MATCH(A370,'Ingredients'!$A$5:$A$154,0)),IF(ISNUMBER(MATCH(A370,'Base recipes'!$H$5:$H$19,0)),INDEX('Base recipes'!$I$5:$I$19,MATCH(A370,'Base recipes'!$H$5:$H$19,0)),"")))</f>
        <v/>
      </c>
      <c r="D370" s="13" t="str">
        <f>IF(A370="","",IF(ISNUMBER(MATCH(A370,'Ingredients'!$A$5:$A$154,0)),INDEX('Ingredients'!$G$5:$G$154,MATCH(A370,'Ingredients'!$A$5:$A$154,0)),IF(ISNUMBER(MATCH(A370,'Base recipes'!$H$5:$H$19,0)),INDEX('Base recipes'!$J$5:$J$19,MATCH(A370,'Base recipes'!$H$5:$H$19,0)),"")))</f>
        <v/>
      </c>
      <c r="E370" s="15" t="str">
        <f>IF(OR(A370="",NOT(ISNUMBER(B370)),NOT(ISNUMBER(D370))),"",ROUND(B370*D370,2))</f>
        <v/>
      </c>
      <c r="F370" s="10" t="str">
        <f>IF(A370="","",IF(OR(ISNUMBER(MATCH(A370,'Ingredients'!$A$5:$A$154,0)),ISNUMBER(MATCH(A370,'Base recipes'!$H$5:$H$19,0))),IF(NOT(ISNUMBER(D370)),"price missing",IF(NOT(ISNUMBER(B370)),"quantity missing",IF(ISNUMBER(MATCH(A370,'Ingredients'!$A$5:$A$154,0)),"",IF(INDEX('Base recipes'!$K$5:$K$19,MATCH(A370,'Base recipes'!$H$5:$H$19,0))&gt;0,"base recipe incomplete","")))),"not found"))</f>
        <v/>
      </c>
      <c r="L370">
        <f>IF(F370="",0,1)</f>
        <v>0</v>
      </c>
    </row>
    <row r="371" spans="1:12" x14ac:dyDescent="0.25">
      <c r="A371" s="5"/>
      <c r="B371" s="12"/>
      <c r="C371" t="str">
        <f>IF(A371="","",IF(ISNUMBER(MATCH(A371,'Ingredients'!$A$5:$A$154,0)),INDEX('Ingredients'!$B$5:$B$154,MATCH(A371,'Ingredients'!$A$5:$A$154,0)),IF(ISNUMBER(MATCH(A371,'Base recipes'!$H$5:$H$19,0)),INDEX('Base recipes'!$I$5:$I$19,MATCH(A371,'Base recipes'!$H$5:$H$19,0)),"")))</f>
        <v/>
      </c>
      <c r="D371" s="13" t="str">
        <f>IF(A371="","",IF(ISNUMBER(MATCH(A371,'Ingredients'!$A$5:$A$154,0)),INDEX('Ingredients'!$G$5:$G$154,MATCH(A371,'Ingredients'!$A$5:$A$154,0)),IF(ISNUMBER(MATCH(A371,'Base recipes'!$H$5:$H$19,0)),INDEX('Base recipes'!$J$5:$J$19,MATCH(A371,'Base recipes'!$H$5:$H$19,0)),"")))</f>
        <v/>
      </c>
      <c r="E371" s="15" t="str">
        <f>IF(OR(A371="",NOT(ISNUMBER(B371)),NOT(ISNUMBER(D371))),"",ROUND(B371*D371,2))</f>
        <v/>
      </c>
      <c r="F371" s="10" t="str">
        <f>IF(A371="","",IF(OR(ISNUMBER(MATCH(A371,'Ingredients'!$A$5:$A$154,0)),ISNUMBER(MATCH(A371,'Base recipes'!$H$5:$H$19,0))),IF(NOT(ISNUMBER(D371)),"price missing",IF(NOT(ISNUMBER(B371)),"quantity missing",IF(ISNUMBER(MATCH(A371,'Ingredients'!$A$5:$A$154,0)),"",IF(INDEX('Base recipes'!$K$5:$K$19,MATCH(A371,'Base recipes'!$H$5:$H$19,0))&gt;0,"base recipe incomplete","")))),"not found"))</f>
        <v/>
      </c>
      <c r="L371">
        <f>IF(F371="",0,1)</f>
        <v>0</v>
      </c>
    </row>
    <row r="372" spans="1:12" x14ac:dyDescent="0.25">
      <c r="A372" s="5"/>
      <c r="B372" s="12"/>
      <c r="C372" t="str">
        <f>IF(A372="","",IF(ISNUMBER(MATCH(A372,'Ingredients'!$A$5:$A$154,0)),INDEX('Ingredients'!$B$5:$B$154,MATCH(A372,'Ingredients'!$A$5:$A$154,0)),IF(ISNUMBER(MATCH(A372,'Base recipes'!$H$5:$H$19,0)),INDEX('Base recipes'!$I$5:$I$19,MATCH(A372,'Base recipes'!$H$5:$H$19,0)),"")))</f>
        <v/>
      </c>
      <c r="D372" s="13" t="str">
        <f>IF(A372="","",IF(ISNUMBER(MATCH(A372,'Ingredients'!$A$5:$A$154,0)),INDEX('Ingredients'!$G$5:$G$154,MATCH(A372,'Ingredients'!$A$5:$A$154,0)),IF(ISNUMBER(MATCH(A372,'Base recipes'!$H$5:$H$19,0)),INDEX('Base recipes'!$J$5:$J$19,MATCH(A372,'Base recipes'!$H$5:$H$19,0)),"")))</f>
        <v/>
      </c>
      <c r="E372" s="15" t="str">
        <f>IF(OR(A372="",NOT(ISNUMBER(B372)),NOT(ISNUMBER(D372))),"",ROUND(B372*D372,2))</f>
        <v/>
      </c>
      <c r="F372" s="10" t="str">
        <f>IF(A372="","",IF(OR(ISNUMBER(MATCH(A372,'Ingredients'!$A$5:$A$154,0)),ISNUMBER(MATCH(A372,'Base recipes'!$H$5:$H$19,0))),IF(NOT(ISNUMBER(D372)),"price missing",IF(NOT(ISNUMBER(B372)),"quantity missing",IF(ISNUMBER(MATCH(A372,'Ingredients'!$A$5:$A$154,0)),"",IF(INDEX('Base recipes'!$K$5:$K$19,MATCH(A372,'Base recipes'!$H$5:$H$19,0))&gt;0,"base recipe incomplete","")))),"not found"))</f>
        <v/>
      </c>
      <c r="L372">
        <f>IF(F372="",0,1)</f>
        <v>0</v>
      </c>
    </row>
    <row r="373" spans="1:12" x14ac:dyDescent="0.25">
      <c r="A373" s="5"/>
      <c r="B373" s="12"/>
      <c r="C373" t="str">
        <f>IF(A373="","",IF(ISNUMBER(MATCH(A373,'Ingredients'!$A$5:$A$154,0)),INDEX('Ingredients'!$B$5:$B$154,MATCH(A373,'Ingredients'!$A$5:$A$154,0)),IF(ISNUMBER(MATCH(A373,'Base recipes'!$H$5:$H$19,0)),INDEX('Base recipes'!$I$5:$I$19,MATCH(A373,'Base recipes'!$H$5:$H$19,0)),"")))</f>
        <v/>
      </c>
      <c r="D373" s="13" t="str">
        <f>IF(A373="","",IF(ISNUMBER(MATCH(A373,'Ingredients'!$A$5:$A$154,0)),INDEX('Ingredients'!$G$5:$G$154,MATCH(A373,'Ingredients'!$A$5:$A$154,0)),IF(ISNUMBER(MATCH(A373,'Base recipes'!$H$5:$H$19,0)),INDEX('Base recipes'!$J$5:$J$19,MATCH(A373,'Base recipes'!$H$5:$H$19,0)),"")))</f>
        <v/>
      </c>
      <c r="E373" s="15" t="str">
        <f>IF(OR(A373="",NOT(ISNUMBER(B373)),NOT(ISNUMBER(D373))),"",ROUND(B373*D373,2))</f>
        <v/>
      </c>
      <c r="F373" s="10" t="str">
        <f>IF(A373="","",IF(OR(ISNUMBER(MATCH(A373,'Ingredients'!$A$5:$A$154,0)),ISNUMBER(MATCH(A373,'Base recipes'!$H$5:$H$19,0))),IF(NOT(ISNUMBER(D373)),"price missing",IF(NOT(ISNUMBER(B373)),"quantity missing",IF(ISNUMBER(MATCH(A373,'Ingredients'!$A$5:$A$154,0)),"",IF(INDEX('Base recipes'!$K$5:$K$19,MATCH(A373,'Base recipes'!$H$5:$H$19,0))&gt;0,"base recipe incomplete","")))),"not found"))</f>
        <v/>
      </c>
      <c r="L373">
        <f>IF(F373="",0,1)</f>
        <v>0</v>
      </c>
    </row>
    <row r="374" spans="1:12" x14ac:dyDescent="0.25">
      <c r="A374" s="5"/>
      <c r="B374" s="12"/>
      <c r="C374" t="str">
        <f>IF(A374="","",IF(ISNUMBER(MATCH(A374,'Ingredients'!$A$5:$A$154,0)),INDEX('Ingredients'!$B$5:$B$154,MATCH(A374,'Ingredients'!$A$5:$A$154,0)),IF(ISNUMBER(MATCH(A374,'Base recipes'!$H$5:$H$19,0)),INDEX('Base recipes'!$I$5:$I$19,MATCH(A374,'Base recipes'!$H$5:$H$19,0)),"")))</f>
        <v/>
      </c>
      <c r="D374" s="13" t="str">
        <f>IF(A374="","",IF(ISNUMBER(MATCH(A374,'Ingredients'!$A$5:$A$154,0)),INDEX('Ingredients'!$G$5:$G$154,MATCH(A374,'Ingredients'!$A$5:$A$154,0)),IF(ISNUMBER(MATCH(A374,'Base recipes'!$H$5:$H$19,0)),INDEX('Base recipes'!$J$5:$J$19,MATCH(A374,'Base recipes'!$H$5:$H$19,0)),"")))</f>
        <v/>
      </c>
      <c r="E374" s="15" t="str">
        <f>IF(OR(A374="",NOT(ISNUMBER(B374)),NOT(ISNUMBER(D374))),"",ROUND(B374*D374,2))</f>
        <v/>
      </c>
      <c r="F374" s="10" t="str">
        <f>IF(A374="","",IF(OR(ISNUMBER(MATCH(A374,'Ingredients'!$A$5:$A$154,0)),ISNUMBER(MATCH(A374,'Base recipes'!$H$5:$H$19,0))),IF(NOT(ISNUMBER(D374)),"price missing",IF(NOT(ISNUMBER(B374)),"quantity missing",IF(ISNUMBER(MATCH(A374,'Ingredients'!$A$5:$A$154,0)),"",IF(INDEX('Base recipes'!$K$5:$K$19,MATCH(A374,'Base recipes'!$H$5:$H$19,0))&gt;0,"base recipe incomplete","")))),"not found"))</f>
        <v/>
      </c>
      <c r="L374">
        <f>IF(F374="",0,1)</f>
        <v>0</v>
      </c>
    </row>
    <row r="375" spans="1:12" x14ac:dyDescent="0.25">
      <c r="A375" s="5"/>
      <c r="B375" s="12"/>
      <c r="C375" t="str">
        <f>IF(A375="","",IF(ISNUMBER(MATCH(A375,'Ingredients'!$A$5:$A$154,0)),INDEX('Ingredients'!$B$5:$B$154,MATCH(A375,'Ingredients'!$A$5:$A$154,0)),IF(ISNUMBER(MATCH(A375,'Base recipes'!$H$5:$H$19,0)),INDEX('Base recipes'!$I$5:$I$19,MATCH(A375,'Base recipes'!$H$5:$H$19,0)),"")))</f>
        <v/>
      </c>
      <c r="D375" s="13" t="str">
        <f>IF(A375="","",IF(ISNUMBER(MATCH(A375,'Ingredients'!$A$5:$A$154,0)),INDEX('Ingredients'!$G$5:$G$154,MATCH(A375,'Ingredients'!$A$5:$A$154,0)),IF(ISNUMBER(MATCH(A375,'Base recipes'!$H$5:$H$19,0)),INDEX('Base recipes'!$J$5:$J$19,MATCH(A375,'Base recipes'!$H$5:$H$19,0)),"")))</f>
        <v/>
      </c>
      <c r="E375" s="15" t="str">
        <f>IF(OR(A375="",NOT(ISNUMBER(B375)),NOT(ISNUMBER(D375))),"",ROUND(B375*D375,2))</f>
        <v/>
      </c>
      <c r="F375" s="10" t="str">
        <f>IF(A375="","",IF(OR(ISNUMBER(MATCH(A375,'Ingredients'!$A$5:$A$154,0)),ISNUMBER(MATCH(A375,'Base recipes'!$H$5:$H$19,0))),IF(NOT(ISNUMBER(D375)),"price missing",IF(NOT(ISNUMBER(B375)),"quantity missing",IF(ISNUMBER(MATCH(A375,'Ingredients'!$A$5:$A$154,0)),"",IF(INDEX('Base recipes'!$K$5:$K$19,MATCH(A375,'Base recipes'!$H$5:$H$19,0))&gt;0,"base recipe incomplete","")))),"not found"))</f>
        <v/>
      </c>
      <c r="L375">
        <f>IF(F375="",0,1)</f>
        <v>0</v>
      </c>
    </row>
    <row r="376" spans="1:12" x14ac:dyDescent="0.25">
      <c r="A376" s="5"/>
      <c r="B376" s="12"/>
      <c r="C376" t="str">
        <f>IF(A376="","",IF(ISNUMBER(MATCH(A376,'Ingredients'!$A$5:$A$154,0)),INDEX('Ingredients'!$B$5:$B$154,MATCH(A376,'Ingredients'!$A$5:$A$154,0)),IF(ISNUMBER(MATCH(A376,'Base recipes'!$H$5:$H$19,0)),INDEX('Base recipes'!$I$5:$I$19,MATCH(A376,'Base recipes'!$H$5:$H$19,0)),"")))</f>
        <v/>
      </c>
      <c r="D376" s="13" t="str">
        <f>IF(A376="","",IF(ISNUMBER(MATCH(A376,'Ingredients'!$A$5:$A$154,0)),INDEX('Ingredients'!$G$5:$G$154,MATCH(A376,'Ingredients'!$A$5:$A$154,0)),IF(ISNUMBER(MATCH(A376,'Base recipes'!$H$5:$H$19,0)),INDEX('Base recipes'!$J$5:$J$19,MATCH(A376,'Base recipes'!$H$5:$H$19,0)),"")))</f>
        <v/>
      </c>
      <c r="E376" s="15" t="str">
        <f>IF(OR(A376="",NOT(ISNUMBER(B376)),NOT(ISNUMBER(D376))),"",ROUND(B376*D376,2))</f>
        <v/>
      </c>
      <c r="F376" s="10" t="str">
        <f>IF(A376="","",IF(OR(ISNUMBER(MATCH(A376,'Ingredients'!$A$5:$A$154,0)),ISNUMBER(MATCH(A376,'Base recipes'!$H$5:$H$19,0))),IF(NOT(ISNUMBER(D376)),"price missing",IF(NOT(ISNUMBER(B376)),"quantity missing",IF(ISNUMBER(MATCH(A376,'Ingredients'!$A$5:$A$154,0)),"",IF(INDEX('Base recipes'!$K$5:$K$19,MATCH(A376,'Base recipes'!$H$5:$H$19,0))&gt;0,"base recipe incomplete","")))),"not found"))</f>
        <v/>
      </c>
      <c r="L376">
        <f>IF(F376="",0,1)</f>
        <v>0</v>
      </c>
    </row>
    <row r="377" spans="1:12" x14ac:dyDescent="0.25">
      <c r="A377" s="5"/>
      <c r="B377" s="12"/>
      <c r="C377" t="str">
        <f>IF(A377="","",IF(ISNUMBER(MATCH(A377,'Ingredients'!$A$5:$A$154,0)),INDEX('Ingredients'!$B$5:$B$154,MATCH(A377,'Ingredients'!$A$5:$A$154,0)),IF(ISNUMBER(MATCH(A377,'Base recipes'!$H$5:$H$19,0)),INDEX('Base recipes'!$I$5:$I$19,MATCH(A377,'Base recipes'!$H$5:$H$19,0)),"")))</f>
        <v/>
      </c>
      <c r="D377" s="13" t="str">
        <f>IF(A377="","",IF(ISNUMBER(MATCH(A377,'Ingredients'!$A$5:$A$154,0)),INDEX('Ingredients'!$G$5:$G$154,MATCH(A377,'Ingredients'!$A$5:$A$154,0)),IF(ISNUMBER(MATCH(A377,'Base recipes'!$H$5:$H$19,0)),INDEX('Base recipes'!$J$5:$J$19,MATCH(A377,'Base recipes'!$H$5:$H$19,0)),"")))</f>
        <v/>
      </c>
      <c r="E377" s="15" t="str">
        <f>IF(OR(A377="",NOT(ISNUMBER(B377)),NOT(ISNUMBER(D377))),"",ROUND(B377*D377,2))</f>
        <v/>
      </c>
      <c r="F377" s="10" t="str">
        <f>IF(A377="","",IF(OR(ISNUMBER(MATCH(A377,'Ingredients'!$A$5:$A$154,0)),ISNUMBER(MATCH(A377,'Base recipes'!$H$5:$H$19,0))),IF(NOT(ISNUMBER(D377)),"price missing",IF(NOT(ISNUMBER(B377)),"quantity missing",IF(ISNUMBER(MATCH(A377,'Ingredients'!$A$5:$A$154,0)),"",IF(INDEX('Base recipes'!$K$5:$K$19,MATCH(A377,'Base recipes'!$H$5:$H$19,0))&gt;0,"base recipe incomplete","")))),"not found"))</f>
        <v/>
      </c>
      <c r="L377">
        <f>IF(F377="",0,1)</f>
        <v>0</v>
      </c>
    </row>
    <row r="378" spans="1:12" x14ac:dyDescent="0.25">
      <c r="A378" s="5"/>
      <c r="B378" s="12"/>
      <c r="C378" t="str">
        <f>IF(A378="","",IF(ISNUMBER(MATCH(A378,'Ingredients'!$A$5:$A$154,0)),INDEX('Ingredients'!$B$5:$B$154,MATCH(A378,'Ingredients'!$A$5:$A$154,0)),IF(ISNUMBER(MATCH(A378,'Base recipes'!$H$5:$H$19,0)),INDEX('Base recipes'!$I$5:$I$19,MATCH(A378,'Base recipes'!$H$5:$H$19,0)),"")))</f>
        <v/>
      </c>
      <c r="D378" s="13" t="str">
        <f>IF(A378="","",IF(ISNUMBER(MATCH(A378,'Ingredients'!$A$5:$A$154,0)),INDEX('Ingredients'!$G$5:$G$154,MATCH(A378,'Ingredients'!$A$5:$A$154,0)),IF(ISNUMBER(MATCH(A378,'Base recipes'!$H$5:$H$19,0)),INDEX('Base recipes'!$J$5:$J$19,MATCH(A378,'Base recipes'!$H$5:$H$19,0)),"")))</f>
        <v/>
      </c>
      <c r="E378" s="15" t="str">
        <f>IF(OR(A378="",NOT(ISNUMBER(B378)),NOT(ISNUMBER(D378))),"",ROUND(B378*D378,2))</f>
        <v/>
      </c>
      <c r="F378" s="10" t="str">
        <f>IF(A378="","",IF(OR(ISNUMBER(MATCH(A378,'Ingredients'!$A$5:$A$154,0)),ISNUMBER(MATCH(A378,'Base recipes'!$H$5:$H$19,0))),IF(NOT(ISNUMBER(D378)),"price missing",IF(NOT(ISNUMBER(B378)),"quantity missing",IF(ISNUMBER(MATCH(A378,'Ingredients'!$A$5:$A$154,0)),"",IF(INDEX('Base recipes'!$K$5:$K$19,MATCH(A378,'Base recipes'!$H$5:$H$19,0))&gt;0,"base recipe incomplete","")))),"not found"))</f>
        <v/>
      </c>
      <c r="L378">
        <f>IF(F378="",0,1)</f>
        <v>0</v>
      </c>
    </row>
    <row r="379" spans="1:12" x14ac:dyDescent="0.25">
      <c r="A379" s="5"/>
      <c r="B379" s="12"/>
      <c r="C379" t="str">
        <f>IF(A379="","",IF(ISNUMBER(MATCH(A379,'Ingredients'!$A$5:$A$154,0)),INDEX('Ingredients'!$B$5:$B$154,MATCH(A379,'Ingredients'!$A$5:$A$154,0)),IF(ISNUMBER(MATCH(A379,'Base recipes'!$H$5:$H$19,0)),INDEX('Base recipes'!$I$5:$I$19,MATCH(A379,'Base recipes'!$H$5:$H$19,0)),"")))</f>
        <v/>
      </c>
      <c r="D379" s="13" t="str">
        <f>IF(A379="","",IF(ISNUMBER(MATCH(A379,'Ingredients'!$A$5:$A$154,0)),INDEX('Ingredients'!$G$5:$G$154,MATCH(A379,'Ingredients'!$A$5:$A$154,0)),IF(ISNUMBER(MATCH(A379,'Base recipes'!$H$5:$H$19,0)),INDEX('Base recipes'!$J$5:$J$19,MATCH(A379,'Base recipes'!$H$5:$H$19,0)),"")))</f>
        <v/>
      </c>
      <c r="E379" s="15" t="str">
        <f>IF(OR(A379="",NOT(ISNUMBER(B379)),NOT(ISNUMBER(D379))),"",ROUND(B379*D379,2))</f>
        <v/>
      </c>
      <c r="F379" s="10" t="str">
        <f>IF(A379="","",IF(OR(ISNUMBER(MATCH(A379,'Ingredients'!$A$5:$A$154,0)),ISNUMBER(MATCH(A379,'Base recipes'!$H$5:$H$19,0))),IF(NOT(ISNUMBER(D379)),"price missing",IF(NOT(ISNUMBER(B379)),"quantity missing",IF(ISNUMBER(MATCH(A379,'Ingredients'!$A$5:$A$154,0)),"",IF(INDEX('Base recipes'!$K$5:$K$19,MATCH(A379,'Base recipes'!$H$5:$H$19,0))&gt;0,"base recipe incomplete","")))),"not found"))</f>
        <v/>
      </c>
      <c r="L379">
        <f>IF(F379="",0,1)</f>
        <v>0</v>
      </c>
    </row>
    <row r="380" spans="1:12" x14ac:dyDescent="0.25">
      <c r="A380" s="5"/>
      <c r="B380" s="12"/>
      <c r="C380" t="str">
        <f>IF(A380="","",IF(ISNUMBER(MATCH(A380,'Ingredients'!$A$5:$A$154,0)),INDEX('Ingredients'!$B$5:$B$154,MATCH(A380,'Ingredients'!$A$5:$A$154,0)),IF(ISNUMBER(MATCH(A380,'Base recipes'!$H$5:$H$19,0)),INDEX('Base recipes'!$I$5:$I$19,MATCH(A380,'Base recipes'!$H$5:$H$19,0)),"")))</f>
        <v/>
      </c>
      <c r="D380" s="13" t="str">
        <f>IF(A380="","",IF(ISNUMBER(MATCH(A380,'Ingredients'!$A$5:$A$154,0)),INDEX('Ingredients'!$G$5:$G$154,MATCH(A380,'Ingredients'!$A$5:$A$154,0)),IF(ISNUMBER(MATCH(A380,'Base recipes'!$H$5:$H$19,0)),INDEX('Base recipes'!$J$5:$J$19,MATCH(A380,'Base recipes'!$H$5:$H$19,0)),"")))</f>
        <v/>
      </c>
      <c r="E380" s="15" t="str">
        <f>IF(OR(A380="",NOT(ISNUMBER(B380)),NOT(ISNUMBER(D380))),"",ROUND(B380*D380,2))</f>
        <v/>
      </c>
      <c r="F380" s="10" t="str">
        <f>IF(A380="","",IF(OR(ISNUMBER(MATCH(A380,'Ingredients'!$A$5:$A$154,0)),ISNUMBER(MATCH(A380,'Base recipes'!$H$5:$H$19,0))),IF(NOT(ISNUMBER(D380)),"price missing",IF(NOT(ISNUMBER(B380)),"quantity missing",IF(ISNUMBER(MATCH(A380,'Ingredients'!$A$5:$A$154,0)),"",IF(INDEX('Base recipes'!$K$5:$K$19,MATCH(A380,'Base recipes'!$H$5:$H$19,0))&gt;0,"base recipe incomplete","")))),"not found"))</f>
        <v/>
      </c>
      <c r="L380">
        <f>IF(F380="",0,1)</f>
        <v>0</v>
      </c>
    </row>
    <row r="381" spans="1:12" x14ac:dyDescent="0.25">
      <c r="A381" s="5"/>
      <c r="B381" s="12"/>
      <c r="C381" t="str">
        <f>IF(A381="","",IF(ISNUMBER(MATCH(A381,'Ingredients'!$A$5:$A$154,0)),INDEX('Ingredients'!$B$5:$B$154,MATCH(A381,'Ingredients'!$A$5:$A$154,0)),IF(ISNUMBER(MATCH(A381,'Base recipes'!$H$5:$H$19,0)),INDEX('Base recipes'!$I$5:$I$19,MATCH(A381,'Base recipes'!$H$5:$H$19,0)),"")))</f>
        <v/>
      </c>
      <c r="D381" s="13" t="str">
        <f>IF(A381="","",IF(ISNUMBER(MATCH(A381,'Ingredients'!$A$5:$A$154,0)),INDEX('Ingredients'!$G$5:$G$154,MATCH(A381,'Ingredients'!$A$5:$A$154,0)),IF(ISNUMBER(MATCH(A381,'Base recipes'!$H$5:$H$19,0)),INDEX('Base recipes'!$J$5:$J$19,MATCH(A381,'Base recipes'!$H$5:$H$19,0)),"")))</f>
        <v/>
      </c>
      <c r="E381" s="15" t="str">
        <f>IF(OR(A381="",NOT(ISNUMBER(B381)),NOT(ISNUMBER(D381))),"",ROUND(B381*D381,2))</f>
        <v/>
      </c>
      <c r="F381" s="10" t="str">
        <f>IF(A381="","",IF(OR(ISNUMBER(MATCH(A381,'Ingredients'!$A$5:$A$154,0)),ISNUMBER(MATCH(A381,'Base recipes'!$H$5:$H$19,0))),IF(NOT(ISNUMBER(D381)),"price missing",IF(NOT(ISNUMBER(B381)),"quantity missing",IF(ISNUMBER(MATCH(A381,'Ingredients'!$A$5:$A$154,0)),"",IF(INDEX('Base recipes'!$K$5:$K$19,MATCH(A381,'Base recipes'!$H$5:$H$19,0))&gt;0,"base recipe incomplete","")))),"not found"))</f>
        <v/>
      </c>
      <c r="L381">
        <f>IF(F381="",0,1)</f>
        <v>0</v>
      </c>
    </row>
    <row r="382" spans="1:5" x14ac:dyDescent="0.25">
      <c r="A382" s="16" t="s">
        <v>47</v>
      </c>
      <c r="E382" s="9" t="str">
        <f>IF(A365="","",ROUND(SUM(E367:E381),2))</f>
        <v/>
      </c>
    </row>
    <row r="383" spans="1:5" x14ac:dyDescent="0.25">
      <c r="A383" s="16" t="s">
        <v>50</v>
      </c>
      <c r="E383" s="9" t="str">
        <f>IF(OR(A365="",NOT(ISNUMBER(C365))),"",IF(C365&lt;=0,"",ROUND(E382/C365,2)))</f>
        <v/>
      </c>
    </row>
    <row r="385" spans="1:5" x14ac:dyDescent="0.25">
      <c r="A385" s="11"/>
      <c r="B385" s="2" t="s">
        <v>52</v>
      </c>
      <c r="C385" s="5"/>
      <c r="D385" s="2" t="str">
        <f>IF(C385=1,"portion","portions")</f>
        <v>portions</v>
      </c>
      <c r="E385" s="10" t="str">
        <f>IF(A385="","",IF(COUNTIF($H$5:$H$34,A385)&gt;1,"name used twice, only the first counts",IF(NOT(ISNUMBER(C385)),"number of portions missing",IF(C385&lt;=0,"number of portions missing",IF(SUM(L387:L401)&gt;0,"check the rows with a note","")))))</f>
        <v/>
      </c>
    </row>
    <row r="386" spans="1:6" x14ac:dyDescent="0.25">
      <c r="A386" s="4" t="s">
        <v>43</v>
      </c>
      <c r="B386" s="4" t="s">
        <v>44</v>
      </c>
      <c r="C386" s="4" t="s">
        <v>18</v>
      </c>
      <c r="D386" s="4" t="s">
        <v>45</v>
      </c>
      <c r="E386" s="4" t="s">
        <v>46</v>
      </c>
      <c r="F386" s="4" t="s">
        <v>24</v>
      </c>
    </row>
    <row r="387" spans="1:12" x14ac:dyDescent="0.25">
      <c r="A387" s="5"/>
      <c r="B387" s="12"/>
      <c r="C387" t="str">
        <f>IF(A387="","",IF(ISNUMBER(MATCH(A387,'Ingredients'!$A$5:$A$154,0)),INDEX('Ingredients'!$B$5:$B$154,MATCH(A387,'Ingredients'!$A$5:$A$154,0)),IF(ISNUMBER(MATCH(A387,'Base recipes'!$H$5:$H$19,0)),INDEX('Base recipes'!$I$5:$I$19,MATCH(A387,'Base recipes'!$H$5:$H$19,0)),"")))</f>
        <v/>
      </c>
      <c r="D387" s="13" t="str">
        <f>IF(A387="","",IF(ISNUMBER(MATCH(A387,'Ingredients'!$A$5:$A$154,0)),INDEX('Ingredients'!$G$5:$G$154,MATCH(A387,'Ingredients'!$A$5:$A$154,0)),IF(ISNUMBER(MATCH(A387,'Base recipes'!$H$5:$H$19,0)),INDEX('Base recipes'!$J$5:$J$19,MATCH(A387,'Base recipes'!$H$5:$H$19,0)),"")))</f>
        <v/>
      </c>
      <c r="E387" s="15" t="str">
        <f>IF(OR(A387="",NOT(ISNUMBER(B387)),NOT(ISNUMBER(D387))),"",ROUND(B387*D387,2))</f>
        <v/>
      </c>
      <c r="F387" s="10" t="str">
        <f>IF(A387="","",IF(OR(ISNUMBER(MATCH(A387,'Ingredients'!$A$5:$A$154,0)),ISNUMBER(MATCH(A387,'Base recipes'!$H$5:$H$19,0))),IF(NOT(ISNUMBER(D387)),"price missing",IF(NOT(ISNUMBER(B387)),"quantity missing",IF(ISNUMBER(MATCH(A387,'Ingredients'!$A$5:$A$154,0)),"",IF(INDEX('Base recipes'!$K$5:$K$19,MATCH(A387,'Base recipes'!$H$5:$H$19,0))&gt;0,"base recipe incomplete","")))),"not found"))</f>
        <v/>
      </c>
      <c r="L387">
        <f>IF(F387="",0,1)</f>
        <v>0</v>
      </c>
    </row>
    <row r="388" spans="1:12" x14ac:dyDescent="0.25">
      <c r="A388" s="5"/>
      <c r="B388" s="12"/>
      <c r="C388" t="str">
        <f>IF(A388="","",IF(ISNUMBER(MATCH(A388,'Ingredients'!$A$5:$A$154,0)),INDEX('Ingredients'!$B$5:$B$154,MATCH(A388,'Ingredients'!$A$5:$A$154,0)),IF(ISNUMBER(MATCH(A388,'Base recipes'!$H$5:$H$19,0)),INDEX('Base recipes'!$I$5:$I$19,MATCH(A388,'Base recipes'!$H$5:$H$19,0)),"")))</f>
        <v/>
      </c>
      <c r="D388" s="13" t="str">
        <f>IF(A388="","",IF(ISNUMBER(MATCH(A388,'Ingredients'!$A$5:$A$154,0)),INDEX('Ingredients'!$G$5:$G$154,MATCH(A388,'Ingredients'!$A$5:$A$154,0)),IF(ISNUMBER(MATCH(A388,'Base recipes'!$H$5:$H$19,0)),INDEX('Base recipes'!$J$5:$J$19,MATCH(A388,'Base recipes'!$H$5:$H$19,0)),"")))</f>
        <v/>
      </c>
      <c r="E388" s="15" t="str">
        <f>IF(OR(A388="",NOT(ISNUMBER(B388)),NOT(ISNUMBER(D388))),"",ROUND(B388*D388,2))</f>
        <v/>
      </c>
      <c r="F388" s="10" t="str">
        <f>IF(A388="","",IF(OR(ISNUMBER(MATCH(A388,'Ingredients'!$A$5:$A$154,0)),ISNUMBER(MATCH(A388,'Base recipes'!$H$5:$H$19,0))),IF(NOT(ISNUMBER(D388)),"price missing",IF(NOT(ISNUMBER(B388)),"quantity missing",IF(ISNUMBER(MATCH(A388,'Ingredients'!$A$5:$A$154,0)),"",IF(INDEX('Base recipes'!$K$5:$K$19,MATCH(A388,'Base recipes'!$H$5:$H$19,0))&gt;0,"base recipe incomplete","")))),"not found"))</f>
        <v/>
      </c>
      <c r="L388">
        <f>IF(F388="",0,1)</f>
        <v>0</v>
      </c>
    </row>
    <row r="389" spans="1:12" x14ac:dyDescent="0.25">
      <c r="A389" s="5"/>
      <c r="B389" s="12"/>
      <c r="C389" t="str">
        <f>IF(A389="","",IF(ISNUMBER(MATCH(A389,'Ingredients'!$A$5:$A$154,0)),INDEX('Ingredients'!$B$5:$B$154,MATCH(A389,'Ingredients'!$A$5:$A$154,0)),IF(ISNUMBER(MATCH(A389,'Base recipes'!$H$5:$H$19,0)),INDEX('Base recipes'!$I$5:$I$19,MATCH(A389,'Base recipes'!$H$5:$H$19,0)),"")))</f>
        <v/>
      </c>
      <c r="D389" s="13" t="str">
        <f>IF(A389="","",IF(ISNUMBER(MATCH(A389,'Ingredients'!$A$5:$A$154,0)),INDEX('Ingredients'!$G$5:$G$154,MATCH(A389,'Ingredients'!$A$5:$A$154,0)),IF(ISNUMBER(MATCH(A389,'Base recipes'!$H$5:$H$19,0)),INDEX('Base recipes'!$J$5:$J$19,MATCH(A389,'Base recipes'!$H$5:$H$19,0)),"")))</f>
        <v/>
      </c>
      <c r="E389" s="15" t="str">
        <f>IF(OR(A389="",NOT(ISNUMBER(B389)),NOT(ISNUMBER(D389))),"",ROUND(B389*D389,2))</f>
        <v/>
      </c>
      <c r="F389" s="10" t="str">
        <f>IF(A389="","",IF(OR(ISNUMBER(MATCH(A389,'Ingredients'!$A$5:$A$154,0)),ISNUMBER(MATCH(A389,'Base recipes'!$H$5:$H$19,0))),IF(NOT(ISNUMBER(D389)),"price missing",IF(NOT(ISNUMBER(B389)),"quantity missing",IF(ISNUMBER(MATCH(A389,'Ingredients'!$A$5:$A$154,0)),"",IF(INDEX('Base recipes'!$K$5:$K$19,MATCH(A389,'Base recipes'!$H$5:$H$19,0))&gt;0,"base recipe incomplete","")))),"not found"))</f>
        <v/>
      </c>
      <c r="L389">
        <f>IF(F389="",0,1)</f>
        <v>0</v>
      </c>
    </row>
    <row r="390" spans="1:12" x14ac:dyDescent="0.25">
      <c r="A390" s="5"/>
      <c r="B390" s="12"/>
      <c r="C390" t="str">
        <f>IF(A390="","",IF(ISNUMBER(MATCH(A390,'Ingredients'!$A$5:$A$154,0)),INDEX('Ingredients'!$B$5:$B$154,MATCH(A390,'Ingredients'!$A$5:$A$154,0)),IF(ISNUMBER(MATCH(A390,'Base recipes'!$H$5:$H$19,0)),INDEX('Base recipes'!$I$5:$I$19,MATCH(A390,'Base recipes'!$H$5:$H$19,0)),"")))</f>
        <v/>
      </c>
      <c r="D390" s="13" t="str">
        <f>IF(A390="","",IF(ISNUMBER(MATCH(A390,'Ingredients'!$A$5:$A$154,0)),INDEX('Ingredients'!$G$5:$G$154,MATCH(A390,'Ingredients'!$A$5:$A$154,0)),IF(ISNUMBER(MATCH(A390,'Base recipes'!$H$5:$H$19,0)),INDEX('Base recipes'!$J$5:$J$19,MATCH(A390,'Base recipes'!$H$5:$H$19,0)),"")))</f>
        <v/>
      </c>
      <c r="E390" s="15" t="str">
        <f>IF(OR(A390="",NOT(ISNUMBER(B390)),NOT(ISNUMBER(D390))),"",ROUND(B390*D390,2))</f>
        <v/>
      </c>
      <c r="F390" s="10" t="str">
        <f>IF(A390="","",IF(OR(ISNUMBER(MATCH(A390,'Ingredients'!$A$5:$A$154,0)),ISNUMBER(MATCH(A390,'Base recipes'!$H$5:$H$19,0))),IF(NOT(ISNUMBER(D390)),"price missing",IF(NOT(ISNUMBER(B390)),"quantity missing",IF(ISNUMBER(MATCH(A390,'Ingredients'!$A$5:$A$154,0)),"",IF(INDEX('Base recipes'!$K$5:$K$19,MATCH(A390,'Base recipes'!$H$5:$H$19,0))&gt;0,"base recipe incomplete","")))),"not found"))</f>
        <v/>
      </c>
      <c r="L390">
        <f>IF(F390="",0,1)</f>
        <v>0</v>
      </c>
    </row>
    <row r="391" spans="1:12" x14ac:dyDescent="0.25">
      <c r="A391" s="5"/>
      <c r="B391" s="12"/>
      <c r="C391" t="str">
        <f>IF(A391="","",IF(ISNUMBER(MATCH(A391,'Ingredients'!$A$5:$A$154,0)),INDEX('Ingredients'!$B$5:$B$154,MATCH(A391,'Ingredients'!$A$5:$A$154,0)),IF(ISNUMBER(MATCH(A391,'Base recipes'!$H$5:$H$19,0)),INDEX('Base recipes'!$I$5:$I$19,MATCH(A391,'Base recipes'!$H$5:$H$19,0)),"")))</f>
        <v/>
      </c>
      <c r="D391" s="13" t="str">
        <f>IF(A391="","",IF(ISNUMBER(MATCH(A391,'Ingredients'!$A$5:$A$154,0)),INDEX('Ingredients'!$G$5:$G$154,MATCH(A391,'Ingredients'!$A$5:$A$154,0)),IF(ISNUMBER(MATCH(A391,'Base recipes'!$H$5:$H$19,0)),INDEX('Base recipes'!$J$5:$J$19,MATCH(A391,'Base recipes'!$H$5:$H$19,0)),"")))</f>
        <v/>
      </c>
      <c r="E391" s="15" t="str">
        <f>IF(OR(A391="",NOT(ISNUMBER(B391)),NOT(ISNUMBER(D391))),"",ROUND(B391*D391,2))</f>
        <v/>
      </c>
      <c r="F391" s="10" t="str">
        <f>IF(A391="","",IF(OR(ISNUMBER(MATCH(A391,'Ingredients'!$A$5:$A$154,0)),ISNUMBER(MATCH(A391,'Base recipes'!$H$5:$H$19,0))),IF(NOT(ISNUMBER(D391)),"price missing",IF(NOT(ISNUMBER(B391)),"quantity missing",IF(ISNUMBER(MATCH(A391,'Ingredients'!$A$5:$A$154,0)),"",IF(INDEX('Base recipes'!$K$5:$K$19,MATCH(A391,'Base recipes'!$H$5:$H$19,0))&gt;0,"base recipe incomplete","")))),"not found"))</f>
        <v/>
      </c>
      <c r="L391">
        <f>IF(F391="",0,1)</f>
        <v>0</v>
      </c>
    </row>
    <row r="392" spans="1:12" x14ac:dyDescent="0.25">
      <c r="A392" s="5"/>
      <c r="B392" s="12"/>
      <c r="C392" t="str">
        <f>IF(A392="","",IF(ISNUMBER(MATCH(A392,'Ingredients'!$A$5:$A$154,0)),INDEX('Ingredients'!$B$5:$B$154,MATCH(A392,'Ingredients'!$A$5:$A$154,0)),IF(ISNUMBER(MATCH(A392,'Base recipes'!$H$5:$H$19,0)),INDEX('Base recipes'!$I$5:$I$19,MATCH(A392,'Base recipes'!$H$5:$H$19,0)),"")))</f>
        <v/>
      </c>
      <c r="D392" s="13" t="str">
        <f>IF(A392="","",IF(ISNUMBER(MATCH(A392,'Ingredients'!$A$5:$A$154,0)),INDEX('Ingredients'!$G$5:$G$154,MATCH(A392,'Ingredients'!$A$5:$A$154,0)),IF(ISNUMBER(MATCH(A392,'Base recipes'!$H$5:$H$19,0)),INDEX('Base recipes'!$J$5:$J$19,MATCH(A392,'Base recipes'!$H$5:$H$19,0)),"")))</f>
        <v/>
      </c>
      <c r="E392" s="15" t="str">
        <f>IF(OR(A392="",NOT(ISNUMBER(B392)),NOT(ISNUMBER(D392))),"",ROUND(B392*D392,2))</f>
        <v/>
      </c>
      <c r="F392" s="10" t="str">
        <f>IF(A392="","",IF(OR(ISNUMBER(MATCH(A392,'Ingredients'!$A$5:$A$154,0)),ISNUMBER(MATCH(A392,'Base recipes'!$H$5:$H$19,0))),IF(NOT(ISNUMBER(D392)),"price missing",IF(NOT(ISNUMBER(B392)),"quantity missing",IF(ISNUMBER(MATCH(A392,'Ingredients'!$A$5:$A$154,0)),"",IF(INDEX('Base recipes'!$K$5:$K$19,MATCH(A392,'Base recipes'!$H$5:$H$19,0))&gt;0,"base recipe incomplete","")))),"not found"))</f>
        <v/>
      </c>
      <c r="L392">
        <f>IF(F392="",0,1)</f>
        <v>0</v>
      </c>
    </row>
    <row r="393" spans="1:12" x14ac:dyDescent="0.25">
      <c r="A393" s="5"/>
      <c r="B393" s="12"/>
      <c r="C393" t="str">
        <f>IF(A393="","",IF(ISNUMBER(MATCH(A393,'Ingredients'!$A$5:$A$154,0)),INDEX('Ingredients'!$B$5:$B$154,MATCH(A393,'Ingredients'!$A$5:$A$154,0)),IF(ISNUMBER(MATCH(A393,'Base recipes'!$H$5:$H$19,0)),INDEX('Base recipes'!$I$5:$I$19,MATCH(A393,'Base recipes'!$H$5:$H$19,0)),"")))</f>
        <v/>
      </c>
      <c r="D393" s="13" t="str">
        <f>IF(A393="","",IF(ISNUMBER(MATCH(A393,'Ingredients'!$A$5:$A$154,0)),INDEX('Ingredients'!$G$5:$G$154,MATCH(A393,'Ingredients'!$A$5:$A$154,0)),IF(ISNUMBER(MATCH(A393,'Base recipes'!$H$5:$H$19,0)),INDEX('Base recipes'!$J$5:$J$19,MATCH(A393,'Base recipes'!$H$5:$H$19,0)),"")))</f>
        <v/>
      </c>
      <c r="E393" s="15" t="str">
        <f>IF(OR(A393="",NOT(ISNUMBER(B393)),NOT(ISNUMBER(D393))),"",ROUND(B393*D393,2))</f>
        <v/>
      </c>
      <c r="F393" s="10" t="str">
        <f>IF(A393="","",IF(OR(ISNUMBER(MATCH(A393,'Ingredients'!$A$5:$A$154,0)),ISNUMBER(MATCH(A393,'Base recipes'!$H$5:$H$19,0))),IF(NOT(ISNUMBER(D393)),"price missing",IF(NOT(ISNUMBER(B393)),"quantity missing",IF(ISNUMBER(MATCH(A393,'Ingredients'!$A$5:$A$154,0)),"",IF(INDEX('Base recipes'!$K$5:$K$19,MATCH(A393,'Base recipes'!$H$5:$H$19,0))&gt;0,"base recipe incomplete","")))),"not found"))</f>
        <v/>
      </c>
      <c r="L393">
        <f>IF(F393="",0,1)</f>
        <v>0</v>
      </c>
    </row>
    <row r="394" spans="1:12" x14ac:dyDescent="0.25">
      <c r="A394" s="5"/>
      <c r="B394" s="12"/>
      <c r="C394" t="str">
        <f>IF(A394="","",IF(ISNUMBER(MATCH(A394,'Ingredients'!$A$5:$A$154,0)),INDEX('Ingredients'!$B$5:$B$154,MATCH(A394,'Ingredients'!$A$5:$A$154,0)),IF(ISNUMBER(MATCH(A394,'Base recipes'!$H$5:$H$19,0)),INDEX('Base recipes'!$I$5:$I$19,MATCH(A394,'Base recipes'!$H$5:$H$19,0)),"")))</f>
        <v/>
      </c>
      <c r="D394" s="13" t="str">
        <f>IF(A394="","",IF(ISNUMBER(MATCH(A394,'Ingredients'!$A$5:$A$154,0)),INDEX('Ingredients'!$G$5:$G$154,MATCH(A394,'Ingredients'!$A$5:$A$154,0)),IF(ISNUMBER(MATCH(A394,'Base recipes'!$H$5:$H$19,0)),INDEX('Base recipes'!$J$5:$J$19,MATCH(A394,'Base recipes'!$H$5:$H$19,0)),"")))</f>
        <v/>
      </c>
      <c r="E394" s="15" t="str">
        <f>IF(OR(A394="",NOT(ISNUMBER(B394)),NOT(ISNUMBER(D394))),"",ROUND(B394*D394,2))</f>
        <v/>
      </c>
      <c r="F394" s="10" t="str">
        <f>IF(A394="","",IF(OR(ISNUMBER(MATCH(A394,'Ingredients'!$A$5:$A$154,0)),ISNUMBER(MATCH(A394,'Base recipes'!$H$5:$H$19,0))),IF(NOT(ISNUMBER(D394)),"price missing",IF(NOT(ISNUMBER(B394)),"quantity missing",IF(ISNUMBER(MATCH(A394,'Ingredients'!$A$5:$A$154,0)),"",IF(INDEX('Base recipes'!$K$5:$K$19,MATCH(A394,'Base recipes'!$H$5:$H$19,0))&gt;0,"base recipe incomplete","")))),"not found"))</f>
        <v/>
      </c>
      <c r="L394">
        <f>IF(F394="",0,1)</f>
        <v>0</v>
      </c>
    </row>
    <row r="395" spans="1:12" x14ac:dyDescent="0.25">
      <c r="A395" s="5"/>
      <c r="B395" s="12"/>
      <c r="C395" t="str">
        <f>IF(A395="","",IF(ISNUMBER(MATCH(A395,'Ingredients'!$A$5:$A$154,0)),INDEX('Ingredients'!$B$5:$B$154,MATCH(A395,'Ingredients'!$A$5:$A$154,0)),IF(ISNUMBER(MATCH(A395,'Base recipes'!$H$5:$H$19,0)),INDEX('Base recipes'!$I$5:$I$19,MATCH(A395,'Base recipes'!$H$5:$H$19,0)),"")))</f>
        <v/>
      </c>
      <c r="D395" s="13" t="str">
        <f>IF(A395="","",IF(ISNUMBER(MATCH(A395,'Ingredients'!$A$5:$A$154,0)),INDEX('Ingredients'!$G$5:$G$154,MATCH(A395,'Ingredients'!$A$5:$A$154,0)),IF(ISNUMBER(MATCH(A395,'Base recipes'!$H$5:$H$19,0)),INDEX('Base recipes'!$J$5:$J$19,MATCH(A395,'Base recipes'!$H$5:$H$19,0)),"")))</f>
        <v/>
      </c>
      <c r="E395" s="15" t="str">
        <f>IF(OR(A395="",NOT(ISNUMBER(B395)),NOT(ISNUMBER(D395))),"",ROUND(B395*D395,2))</f>
        <v/>
      </c>
      <c r="F395" s="10" t="str">
        <f>IF(A395="","",IF(OR(ISNUMBER(MATCH(A395,'Ingredients'!$A$5:$A$154,0)),ISNUMBER(MATCH(A395,'Base recipes'!$H$5:$H$19,0))),IF(NOT(ISNUMBER(D395)),"price missing",IF(NOT(ISNUMBER(B395)),"quantity missing",IF(ISNUMBER(MATCH(A395,'Ingredients'!$A$5:$A$154,0)),"",IF(INDEX('Base recipes'!$K$5:$K$19,MATCH(A395,'Base recipes'!$H$5:$H$19,0))&gt;0,"base recipe incomplete","")))),"not found"))</f>
        <v/>
      </c>
      <c r="L395">
        <f>IF(F395="",0,1)</f>
        <v>0</v>
      </c>
    </row>
    <row r="396" spans="1:12" x14ac:dyDescent="0.25">
      <c r="A396" s="5"/>
      <c r="B396" s="12"/>
      <c r="C396" t="str">
        <f>IF(A396="","",IF(ISNUMBER(MATCH(A396,'Ingredients'!$A$5:$A$154,0)),INDEX('Ingredients'!$B$5:$B$154,MATCH(A396,'Ingredients'!$A$5:$A$154,0)),IF(ISNUMBER(MATCH(A396,'Base recipes'!$H$5:$H$19,0)),INDEX('Base recipes'!$I$5:$I$19,MATCH(A396,'Base recipes'!$H$5:$H$19,0)),"")))</f>
        <v/>
      </c>
      <c r="D396" s="13" t="str">
        <f>IF(A396="","",IF(ISNUMBER(MATCH(A396,'Ingredients'!$A$5:$A$154,0)),INDEX('Ingredients'!$G$5:$G$154,MATCH(A396,'Ingredients'!$A$5:$A$154,0)),IF(ISNUMBER(MATCH(A396,'Base recipes'!$H$5:$H$19,0)),INDEX('Base recipes'!$J$5:$J$19,MATCH(A396,'Base recipes'!$H$5:$H$19,0)),"")))</f>
        <v/>
      </c>
      <c r="E396" s="15" t="str">
        <f>IF(OR(A396="",NOT(ISNUMBER(B396)),NOT(ISNUMBER(D396))),"",ROUND(B396*D396,2))</f>
        <v/>
      </c>
      <c r="F396" s="10" t="str">
        <f>IF(A396="","",IF(OR(ISNUMBER(MATCH(A396,'Ingredients'!$A$5:$A$154,0)),ISNUMBER(MATCH(A396,'Base recipes'!$H$5:$H$19,0))),IF(NOT(ISNUMBER(D396)),"price missing",IF(NOT(ISNUMBER(B396)),"quantity missing",IF(ISNUMBER(MATCH(A396,'Ingredients'!$A$5:$A$154,0)),"",IF(INDEX('Base recipes'!$K$5:$K$19,MATCH(A396,'Base recipes'!$H$5:$H$19,0))&gt;0,"base recipe incomplete","")))),"not found"))</f>
        <v/>
      </c>
      <c r="L396">
        <f>IF(F396="",0,1)</f>
        <v>0</v>
      </c>
    </row>
    <row r="397" spans="1:12" x14ac:dyDescent="0.25">
      <c r="A397" s="5"/>
      <c r="B397" s="12"/>
      <c r="C397" t="str">
        <f>IF(A397="","",IF(ISNUMBER(MATCH(A397,'Ingredients'!$A$5:$A$154,0)),INDEX('Ingredients'!$B$5:$B$154,MATCH(A397,'Ingredients'!$A$5:$A$154,0)),IF(ISNUMBER(MATCH(A397,'Base recipes'!$H$5:$H$19,0)),INDEX('Base recipes'!$I$5:$I$19,MATCH(A397,'Base recipes'!$H$5:$H$19,0)),"")))</f>
        <v/>
      </c>
      <c r="D397" s="13" t="str">
        <f>IF(A397="","",IF(ISNUMBER(MATCH(A397,'Ingredients'!$A$5:$A$154,0)),INDEX('Ingredients'!$G$5:$G$154,MATCH(A397,'Ingredients'!$A$5:$A$154,0)),IF(ISNUMBER(MATCH(A397,'Base recipes'!$H$5:$H$19,0)),INDEX('Base recipes'!$J$5:$J$19,MATCH(A397,'Base recipes'!$H$5:$H$19,0)),"")))</f>
        <v/>
      </c>
      <c r="E397" s="15" t="str">
        <f>IF(OR(A397="",NOT(ISNUMBER(B397)),NOT(ISNUMBER(D397))),"",ROUND(B397*D397,2))</f>
        <v/>
      </c>
      <c r="F397" s="10" t="str">
        <f>IF(A397="","",IF(OR(ISNUMBER(MATCH(A397,'Ingredients'!$A$5:$A$154,0)),ISNUMBER(MATCH(A397,'Base recipes'!$H$5:$H$19,0))),IF(NOT(ISNUMBER(D397)),"price missing",IF(NOT(ISNUMBER(B397)),"quantity missing",IF(ISNUMBER(MATCH(A397,'Ingredients'!$A$5:$A$154,0)),"",IF(INDEX('Base recipes'!$K$5:$K$19,MATCH(A397,'Base recipes'!$H$5:$H$19,0))&gt;0,"base recipe incomplete","")))),"not found"))</f>
        <v/>
      </c>
      <c r="L397">
        <f>IF(F397="",0,1)</f>
        <v>0</v>
      </c>
    </row>
    <row r="398" spans="1:12" x14ac:dyDescent="0.25">
      <c r="A398" s="5"/>
      <c r="B398" s="12"/>
      <c r="C398" t="str">
        <f>IF(A398="","",IF(ISNUMBER(MATCH(A398,'Ingredients'!$A$5:$A$154,0)),INDEX('Ingredients'!$B$5:$B$154,MATCH(A398,'Ingredients'!$A$5:$A$154,0)),IF(ISNUMBER(MATCH(A398,'Base recipes'!$H$5:$H$19,0)),INDEX('Base recipes'!$I$5:$I$19,MATCH(A398,'Base recipes'!$H$5:$H$19,0)),"")))</f>
        <v/>
      </c>
      <c r="D398" s="13" t="str">
        <f>IF(A398="","",IF(ISNUMBER(MATCH(A398,'Ingredients'!$A$5:$A$154,0)),INDEX('Ingredients'!$G$5:$G$154,MATCH(A398,'Ingredients'!$A$5:$A$154,0)),IF(ISNUMBER(MATCH(A398,'Base recipes'!$H$5:$H$19,0)),INDEX('Base recipes'!$J$5:$J$19,MATCH(A398,'Base recipes'!$H$5:$H$19,0)),"")))</f>
        <v/>
      </c>
      <c r="E398" s="15" t="str">
        <f>IF(OR(A398="",NOT(ISNUMBER(B398)),NOT(ISNUMBER(D398))),"",ROUND(B398*D398,2))</f>
        <v/>
      </c>
      <c r="F398" s="10" t="str">
        <f>IF(A398="","",IF(OR(ISNUMBER(MATCH(A398,'Ingredients'!$A$5:$A$154,0)),ISNUMBER(MATCH(A398,'Base recipes'!$H$5:$H$19,0))),IF(NOT(ISNUMBER(D398)),"price missing",IF(NOT(ISNUMBER(B398)),"quantity missing",IF(ISNUMBER(MATCH(A398,'Ingredients'!$A$5:$A$154,0)),"",IF(INDEX('Base recipes'!$K$5:$K$19,MATCH(A398,'Base recipes'!$H$5:$H$19,0))&gt;0,"base recipe incomplete","")))),"not found"))</f>
        <v/>
      </c>
      <c r="L398">
        <f>IF(F398="",0,1)</f>
        <v>0</v>
      </c>
    </row>
    <row r="399" spans="1:12" x14ac:dyDescent="0.25">
      <c r="A399" s="5"/>
      <c r="B399" s="12"/>
      <c r="C399" t="str">
        <f>IF(A399="","",IF(ISNUMBER(MATCH(A399,'Ingredients'!$A$5:$A$154,0)),INDEX('Ingredients'!$B$5:$B$154,MATCH(A399,'Ingredients'!$A$5:$A$154,0)),IF(ISNUMBER(MATCH(A399,'Base recipes'!$H$5:$H$19,0)),INDEX('Base recipes'!$I$5:$I$19,MATCH(A399,'Base recipes'!$H$5:$H$19,0)),"")))</f>
        <v/>
      </c>
      <c r="D399" s="13" t="str">
        <f>IF(A399="","",IF(ISNUMBER(MATCH(A399,'Ingredients'!$A$5:$A$154,0)),INDEX('Ingredients'!$G$5:$G$154,MATCH(A399,'Ingredients'!$A$5:$A$154,0)),IF(ISNUMBER(MATCH(A399,'Base recipes'!$H$5:$H$19,0)),INDEX('Base recipes'!$J$5:$J$19,MATCH(A399,'Base recipes'!$H$5:$H$19,0)),"")))</f>
        <v/>
      </c>
      <c r="E399" s="15" t="str">
        <f>IF(OR(A399="",NOT(ISNUMBER(B399)),NOT(ISNUMBER(D399))),"",ROUND(B399*D399,2))</f>
        <v/>
      </c>
      <c r="F399" s="10" t="str">
        <f>IF(A399="","",IF(OR(ISNUMBER(MATCH(A399,'Ingredients'!$A$5:$A$154,0)),ISNUMBER(MATCH(A399,'Base recipes'!$H$5:$H$19,0))),IF(NOT(ISNUMBER(D399)),"price missing",IF(NOT(ISNUMBER(B399)),"quantity missing",IF(ISNUMBER(MATCH(A399,'Ingredients'!$A$5:$A$154,0)),"",IF(INDEX('Base recipes'!$K$5:$K$19,MATCH(A399,'Base recipes'!$H$5:$H$19,0))&gt;0,"base recipe incomplete","")))),"not found"))</f>
        <v/>
      </c>
      <c r="L399">
        <f>IF(F399="",0,1)</f>
        <v>0</v>
      </c>
    </row>
    <row r="400" spans="1:12" x14ac:dyDescent="0.25">
      <c r="A400" s="5"/>
      <c r="B400" s="12"/>
      <c r="C400" t="str">
        <f>IF(A400="","",IF(ISNUMBER(MATCH(A400,'Ingredients'!$A$5:$A$154,0)),INDEX('Ingredients'!$B$5:$B$154,MATCH(A400,'Ingredients'!$A$5:$A$154,0)),IF(ISNUMBER(MATCH(A400,'Base recipes'!$H$5:$H$19,0)),INDEX('Base recipes'!$I$5:$I$19,MATCH(A400,'Base recipes'!$H$5:$H$19,0)),"")))</f>
        <v/>
      </c>
      <c r="D400" s="13" t="str">
        <f>IF(A400="","",IF(ISNUMBER(MATCH(A400,'Ingredients'!$A$5:$A$154,0)),INDEX('Ingredients'!$G$5:$G$154,MATCH(A400,'Ingredients'!$A$5:$A$154,0)),IF(ISNUMBER(MATCH(A400,'Base recipes'!$H$5:$H$19,0)),INDEX('Base recipes'!$J$5:$J$19,MATCH(A400,'Base recipes'!$H$5:$H$19,0)),"")))</f>
        <v/>
      </c>
      <c r="E400" s="15" t="str">
        <f>IF(OR(A400="",NOT(ISNUMBER(B400)),NOT(ISNUMBER(D400))),"",ROUND(B400*D400,2))</f>
        <v/>
      </c>
      <c r="F400" s="10" t="str">
        <f>IF(A400="","",IF(OR(ISNUMBER(MATCH(A400,'Ingredients'!$A$5:$A$154,0)),ISNUMBER(MATCH(A400,'Base recipes'!$H$5:$H$19,0))),IF(NOT(ISNUMBER(D400)),"price missing",IF(NOT(ISNUMBER(B400)),"quantity missing",IF(ISNUMBER(MATCH(A400,'Ingredients'!$A$5:$A$154,0)),"",IF(INDEX('Base recipes'!$K$5:$K$19,MATCH(A400,'Base recipes'!$H$5:$H$19,0))&gt;0,"base recipe incomplete","")))),"not found"))</f>
        <v/>
      </c>
      <c r="L400">
        <f>IF(F400="",0,1)</f>
        <v>0</v>
      </c>
    </row>
    <row r="401" spans="1:12" x14ac:dyDescent="0.25">
      <c r="A401" s="5"/>
      <c r="B401" s="12"/>
      <c r="C401" t="str">
        <f>IF(A401="","",IF(ISNUMBER(MATCH(A401,'Ingredients'!$A$5:$A$154,0)),INDEX('Ingredients'!$B$5:$B$154,MATCH(A401,'Ingredients'!$A$5:$A$154,0)),IF(ISNUMBER(MATCH(A401,'Base recipes'!$H$5:$H$19,0)),INDEX('Base recipes'!$I$5:$I$19,MATCH(A401,'Base recipes'!$H$5:$H$19,0)),"")))</f>
        <v/>
      </c>
      <c r="D401" s="13" t="str">
        <f>IF(A401="","",IF(ISNUMBER(MATCH(A401,'Ingredients'!$A$5:$A$154,0)),INDEX('Ingredients'!$G$5:$G$154,MATCH(A401,'Ingredients'!$A$5:$A$154,0)),IF(ISNUMBER(MATCH(A401,'Base recipes'!$H$5:$H$19,0)),INDEX('Base recipes'!$J$5:$J$19,MATCH(A401,'Base recipes'!$H$5:$H$19,0)),"")))</f>
        <v/>
      </c>
      <c r="E401" s="15" t="str">
        <f>IF(OR(A401="",NOT(ISNUMBER(B401)),NOT(ISNUMBER(D401))),"",ROUND(B401*D401,2))</f>
        <v/>
      </c>
      <c r="F401" s="10" t="str">
        <f>IF(A401="","",IF(OR(ISNUMBER(MATCH(A401,'Ingredients'!$A$5:$A$154,0)),ISNUMBER(MATCH(A401,'Base recipes'!$H$5:$H$19,0))),IF(NOT(ISNUMBER(D401)),"price missing",IF(NOT(ISNUMBER(B401)),"quantity missing",IF(ISNUMBER(MATCH(A401,'Ingredients'!$A$5:$A$154,0)),"",IF(INDEX('Base recipes'!$K$5:$K$19,MATCH(A401,'Base recipes'!$H$5:$H$19,0))&gt;0,"base recipe incomplete","")))),"not found"))</f>
        <v/>
      </c>
      <c r="L401">
        <f>IF(F401="",0,1)</f>
        <v>0</v>
      </c>
    </row>
    <row r="402" spans="1:5" x14ac:dyDescent="0.25">
      <c r="A402" s="16" t="s">
        <v>47</v>
      </c>
      <c r="E402" s="9" t="str">
        <f>IF(A385="","",ROUND(SUM(E387:E401),2))</f>
        <v/>
      </c>
    </row>
    <row r="403" spans="1:5" x14ac:dyDescent="0.25">
      <c r="A403" s="16" t="s">
        <v>50</v>
      </c>
      <c r="E403" s="9" t="str">
        <f>IF(OR(A385="",NOT(ISNUMBER(C385))),"",IF(C385&lt;=0,"",ROUND(E402/C385,2)))</f>
        <v/>
      </c>
    </row>
    <row r="405" spans="1:5" x14ac:dyDescent="0.25">
      <c r="A405" s="11"/>
      <c r="B405" s="2" t="s">
        <v>52</v>
      </c>
      <c r="C405" s="5"/>
      <c r="D405" s="2" t="str">
        <f>IF(C405=1,"portion","portions")</f>
        <v>portions</v>
      </c>
      <c r="E405" s="10" t="str">
        <f>IF(A405="","",IF(COUNTIF($H$5:$H$34,A405)&gt;1,"name used twice, only the first counts",IF(NOT(ISNUMBER(C405)),"number of portions missing",IF(C405&lt;=0,"number of portions missing",IF(SUM(L407:L421)&gt;0,"check the rows with a note","")))))</f>
        <v/>
      </c>
    </row>
    <row r="406" spans="1:6" x14ac:dyDescent="0.25">
      <c r="A406" s="4" t="s">
        <v>43</v>
      </c>
      <c r="B406" s="4" t="s">
        <v>44</v>
      </c>
      <c r="C406" s="4" t="s">
        <v>18</v>
      </c>
      <c r="D406" s="4" t="s">
        <v>45</v>
      </c>
      <c r="E406" s="4" t="s">
        <v>46</v>
      </c>
      <c r="F406" s="4" t="s">
        <v>24</v>
      </c>
    </row>
    <row r="407" spans="1:12" x14ac:dyDescent="0.25">
      <c r="A407" s="5"/>
      <c r="B407" s="12"/>
      <c r="C407" t="str">
        <f>IF(A407="","",IF(ISNUMBER(MATCH(A407,'Ingredients'!$A$5:$A$154,0)),INDEX('Ingredients'!$B$5:$B$154,MATCH(A407,'Ingredients'!$A$5:$A$154,0)),IF(ISNUMBER(MATCH(A407,'Base recipes'!$H$5:$H$19,0)),INDEX('Base recipes'!$I$5:$I$19,MATCH(A407,'Base recipes'!$H$5:$H$19,0)),"")))</f>
        <v/>
      </c>
      <c r="D407" s="13" t="str">
        <f>IF(A407="","",IF(ISNUMBER(MATCH(A407,'Ingredients'!$A$5:$A$154,0)),INDEX('Ingredients'!$G$5:$G$154,MATCH(A407,'Ingredients'!$A$5:$A$154,0)),IF(ISNUMBER(MATCH(A407,'Base recipes'!$H$5:$H$19,0)),INDEX('Base recipes'!$J$5:$J$19,MATCH(A407,'Base recipes'!$H$5:$H$19,0)),"")))</f>
        <v/>
      </c>
      <c r="E407" s="15" t="str">
        <f>IF(OR(A407="",NOT(ISNUMBER(B407)),NOT(ISNUMBER(D407))),"",ROUND(B407*D407,2))</f>
        <v/>
      </c>
      <c r="F407" s="10" t="str">
        <f>IF(A407="","",IF(OR(ISNUMBER(MATCH(A407,'Ingredients'!$A$5:$A$154,0)),ISNUMBER(MATCH(A407,'Base recipes'!$H$5:$H$19,0))),IF(NOT(ISNUMBER(D407)),"price missing",IF(NOT(ISNUMBER(B407)),"quantity missing",IF(ISNUMBER(MATCH(A407,'Ingredients'!$A$5:$A$154,0)),"",IF(INDEX('Base recipes'!$K$5:$K$19,MATCH(A407,'Base recipes'!$H$5:$H$19,0))&gt;0,"base recipe incomplete","")))),"not found"))</f>
        <v/>
      </c>
      <c r="L407">
        <f>IF(F407="",0,1)</f>
        <v>0</v>
      </c>
    </row>
    <row r="408" spans="1:12" x14ac:dyDescent="0.25">
      <c r="A408" s="5"/>
      <c r="B408" s="12"/>
      <c r="C408" t="str">
        <f>IF(A408="","",IF(ISNUMBER(MATCH(A408,'Ingredients'!$A$5:$A$154,0)),INDEX('Ingredients'!$B$5:$B$154,MATCH(A408,'Ingredients'!$A$5:$A$154,0)),IF(ISNUMBER(MATCH(A408,'Base recipes'!$H$5:$H$19,0)),INDEX('Base recipes'!$I$5:$I$19,MATCH(A408,'Base recipes'!$H$5:$H$19,0)),"")))</f>
        <v/>
      </c>
      <c r="D408" s="13" t="str">
        <f>IF(A408="","",IF(ISNUMBER(MATCH(A408,'Ingredients'!$A$5:$A$154,0)),INDEX('Ingredients'!$G$5:$G$154,MATCH(A408,'Ingredients'!$A$5:$A$154,0)),IF(ISNUMBER(MATCH(A408,'Base recipes'!$H$5:$H$19,0)),INDEX('Base recipes'!$J$5:$J$19,MATCH(A408,'Base recipes'!$H$5:$H$19,0)),"")))</f>
        <v/>
      </c>
      <c r="E408" s="15" t="str">
        <f>IF(OR(A408="",NOT(ISNUMBER(B408)),NOT(ISNUMBER(D408))),"",ROUND(B408*D408,2))</f>
        <v/>
      </c>
      <c r="F408" s="10" t="str">
        <f>IF(A408="","",IF(OR(ISNUMBER(MATCH(A408,'Ingredients'!$A$5:$A$154,0)),ISNUMBER(MATCH(A408,'Base recipes'!$H$5:$H$19,0))),IF(NOT(ISNUMBER(D408)),"price missing",IF(NOT(ISNUMBER(B408)),"quantity missing",IF(ISNUMBER(MATCH(A408,'Ingredients'!$A$5:$A$154,0)),"",IF(INDEX('Base recipes'!$K$5:$K$19,MATCH(A408,'Base recipes'!$H$5:$H$19,0))&gt;0,"base recipe incomplete","")))),"not found"))</f>
        <v/>
      </c>
      <c r="L408">
        <f>IF(F408="",0,1)</f>
        <v>0</v>
      </c>
    </row>
    <row r="409" spans="1:12" x14ac:dyDescent="0.25">
      <c r="A409" s="5"/>
      <c r="B409" s="12"/>
      <c r="C409" t="str">
        <f>IF(A409="","",IF(ISNUMBER(MATCH(A409,'Ingredients'!$A$5:$A$154,0)),INDEX('Ingredients'!$B$5:$B$154,MATCH(A409,'Ingredients'!$A$5:$A$154,0)),IF(ISNUMBER(MATCH(A409,'Base recipes'!$H$5:$H$19,0)),INDEX('Base recipes'!$I$5:$I$19,MATCH(A409,'Base recipes'!$H$5:$H$19,0)),"")))</f>
        <v/>
      </c>
      <c r="D409" s="13" t="str">
        <f>IF(A409="","",IF(ISNUMBER(MATCH(A409,'Ingredients'!$A$5:$A$154,0)),INDEX('Ingredients'!$G$5:$G$154,MATCH(A409,'Ingredients'!$A$5:$A$154,0)),IF(ISNUMBER(MATCH(A409,'Base recipes'!$H$5:$H$19,0)),INDEX('Base recipes'!$J$5:$J$19,MATCH(A409,'Base recipes'!$H$5:$H$19,0)),"")))</f>
        <v/>
      </c>
      <c r="E409" s="15" t="str">
        <f>IF(OR(A409="",NOT(ISNUMBER(B409)),NOT(ISNUMBER(D409))),"",ROUND(B409*D409,2))</f>
        <v/>
      </c>
      <c r="F409" s="10" t="str">
        <f>IF(A409="","",IF(OR(ISNUMBER(MATCH(A409,'Ingredients'!$A$5:$A$154,0)),ISNUMBER(MATCH(A409,'Base recipes'!$H$5:$H$19,0))),IF(NOT(ISNUMBER(D409)),"price missing",IF(NOT(ISNUMBER(B409)),"quantity missing",IF(ISNUMBER(MATCH(A409,'Ingredients'!$A$5:$A$154,0)),"",IF(INDEX('Base recipes'!$K$5:$K$19,MATCH(A409,'Base recipes'!$H$5:$H$19,0))&gt;0,"base recipe incomplete","")))),"not found"))</f>
        <v/>
      </c>
      <c r="L409">
        <f>IF(F409="",0,1)</f>
        <v>0</v>
      </c>
    </row>
    <row r="410" spans="1:12" x14ac:dyDescent="0.25">
      <c r="A410" s="5"/>
      <c r="B410" s="12"/>
      <c r="C410" t="str">
        <f>IF(A410="","",IF(ISNUMBER(MATCH(A410,'Ingredients'!$A$5:$A$154,0)),INDEX('Ingredients'!$B$5:$B$154,MATCH(A410,'Ingredients'!$A$5:$A$154,0)),IF(ISNUMBER(MATCH(A410,'Base recipes'!$H$5:$H$19,0)),INDEX('Base recipes'!$I$5:$I$19,MATCH(A410,'Base recipes'!$H$5:$H$19,0)),"")))</f>
        <v/>
      </c>
      <c r="D410" s="13" t="str">
        <f>IF(A410="","",IF(ISNUMBER(MATCH(A410,'Ingredients'!$A$5:$A$154,0)),INDEX('Ingredients'!$G$5:$G$154,MATCH(A410,'Ingredients'!$A$5:$A$154,0)),IF(ISNUMBER(MATCH(A410,'Base recipes'!$H$5:$H$19,0)),INDEX('Base recipes'!$J$5:$J$19,MATCH(A410,'Base recipes'!$H$5:$H$19,0)),"")))</f>
        <v/>
      </c>
      <c r="E410" s="15" t="str">
        <f>IF(OR(A410="",NOT(ISNUMBER(B410)),NOT(ISNUMBER(D410))),"",ROUND(B410*D410,2))</f>
        <v/>
      </c>
      <c r="F410" s="10" t="str">
        <f>IF(A410="","",IF(OR(ISNUMBER(MATCH(A410,'Ingredients'!$A$5:$A$154,0)),ISNUMBER(MATCH(A410,'Base recipes'!$H$5:$H$19,0))),IF(NOT(ISNUMBER(D410)),"price missing",IF(NOT(ISNUMBER(B410)),"quantity missing",IF(ISNUMBER(MATCH(A410,'Ingredients'!$A$5:$A$154,0)),"",IF(INDEX('Base recipes'!$K$5:$K$19,MATCH(A410,'Base recipes'!$H$5:$H$19,0))&gt;0,"base recipe incomplete","")))),"not found"))</f>
        <v/>
      </c>
      <c r="L410">
        <f>IF(F410="",0,1)</f>
        <v>0</v>
      </c>
    </row>
    <row r="411" spans="1:12" x14ac:dyDescent="0.25">
      <c r="A411" s="5"/>
      <c r="B411" s="12"/>
      <c r="C411" t="str">
        <f>IF(A411="","",IF(ISNUMBER(MATCH(A411,'Ingredients'!$A$5:$A$154,0)),INDEX('Ingredients'!$B$5:$B$154,MATCH(A411,'Ingredients'!$A$5:$A$154,0)),IF(ISNUMBER(MATCH(A411,'Base recipes'!$H$5:$H$19,0)),INDEX('Base recipes'!$I$5:$I$19,MATCH(A411,'Base recipes'!$H$5:$H$19,0)),"")))</f>
        <v/>
      </c>
      <c r="D411" s="13" t="str">
        <f>IF(A411="","",IF(ISNUMBER(MATCH(A411,'Ingredients'!$A$5:$A$154,0)),INDEX('Ingredients'!$G$5:$G$154,MATCH(A411,'Ingredients'!$A$5:$A$154,0)),IF(ISNUMBER(MATCH(A411,'Base recipes'!$H$5:$H$19,0)),INDEX('Base recipes'!$J$5:$J$19,MATCH(A411,'Base recipes'!$H$5:$H$19,0)),"")))</f>
        <v/>
      </c>
      <c r="E411" s="15" t="str">
        <f>IF(OR(A411="",NOT(ISNUMBER(B411)),NOT(ISNUMBER(D411))),"",ROUND(B411*D411,2))</f>
        <v/>
      </c>
      <c r="F411" s="10" t="str">
        <f>IF(A411="","",IF(OR(ISNUMBER(MATCH(A411,'Ingredients'!$A$5:$A$154,0)),ISNUMBER(MATCH(A411,'Base recipes'!$H$5:$H$19,0))),IF(NOT(ISNUMBER(D411)),"price missing",IF(NOT(ISNUMBER(B411)),"quantity missing",IF(ISNUMBER(MATCH(A411,'Ingredients'!$A$5:$A$154,0)),"",IF(INDEX('Base recipes'!$K$5:$K$19,MATCH(A411,'Base recipes'!$H$5:$H$19,0))&gt;0,"base recipe incomplete","")))),"not found"))</f>
        <v/>
      </c>
      <c r="L411">
        <f>IF(F411="",0,1)</f>
        <v>0</v>
      </c>
    </row>
    <row r="412" spans="1:12" x14ac:dyDescent="0.25">
      <c r="A412" s="5"/>
      <c r="B412" s="12"/>
      <c r="C412" t="str">
        <f>IF(A412="","",IF(ISNUMBER(MATCH(A412,'Ingredients'!$A$5:$A$154,0)),INDEX('Ingredients'!$B$5:$B$154,MATCH(A412,'Ingredients'!$A$5:$A$154,0)),IF(ISNUMBER(MATCH(A412,'Base recipes'!$H$5:$H$19,0)),INDEX('Base recipes'!$I$5:$I$19,MATCH(A412,'Base recipes'!$H$5:$H$19,0)),"")))</f>
        <v/>
      </c>
      <c r="D412" s="13" t="str">
        <f>IF(A412="","",IF(ISNUMBER(MATCH(A412,'Ingredients'!$A$5:$A$154,0)),INDEX('Ingredients'!$G$5:$G$154,MATCH(A412,'Ingredients'!$A$5:$A$154,0)),IF(ISNUMBER(MATCH(A412,'Base recipes'!$H$5:$H$19,0)),INDEX('Base recipes'!$J$5:$J$19,MATCH(A412,'Base recipes'!$H$5:$H$19,0)),"")))</f>
        <v/>
      </c>
      <c r="E412" s="15" t="str">
        <f>IF(OR(A412="",NOT(ISNUMBER(B412)),NOT(ISNUMBER(D412))),"",ROUND(B412*D412,2))</f>
        <v/>
      </c>
      <c r="F412" s="10" t="str">
        <f>IF(A412="","",IF(OR(ISNUMBER(MATCH(A412,'Ingredients'!$A$5:$A$154,0)),ISNUMBER(MATCH(A412,'Base recipes'!$H$5:$H$19,0))),IF(NOT(ISNUMBER(D412)),"price missing",IF(NOT(ISNUMBER(B412)),"quantity missing",IF(ISNUMBER(MATCH(A412,'Ingredients'!$A$5:$A$154,0)),"",IF(INDEX('Base recipes'!$K$5:$K$19,MATCH(A412,'Base recipes'!$H$5:$H$19,0))&gt;0,"base recipe incomplete","")))),"not found"))</f>
        <v/>
      </c>
      <c r="L412">
        <f>IF(F412="",0,1)</f>
        <v>0</v>
      </c>
    </row>
    <row r="413" spans="1:12" x14ac:dyDescent="0.25">
      <c r="A413" s="5"/>
      <c r="B413" s="12"/>
      <c r="C413" t="str">
        <f>IF(A413="","",IF(ISNUMBER(MATCH(A413,'Ingredients'!$A$5:$A$154,0)),INDEX('Ingredients'!$B$5:$B$154,MATCH(A413,'Ingredients'!$A$5:$A$154,0)),IF(ISNUMBER(MATCH(A413,'Base recipes'!$H$5:$H$19,0)),INDEX('Base recipes'!$I$5:$I$19,MATCH(A413,'Base recipes'!$H$5:$H$19,0)),"")))</f>
        <v/>
      </c>
      <c r="D413" s="13" t="str">
        <f>IF(A413="","",IF(ISNUMBER(MATCH(A413,'Ingredients'!$A$5:$A$154,0)),INDEX('Ingredients'!$G$5:$G$154,MATCH(A413,'Ingredients'!$A$5:$A$154,0)),IF(ISNUMBER(MATCH(A413,'Base recipes'!$H$5:$H$19,0)),INDEX('Base recipes'!$J$5:$J$19,MATCH(A413,'Base recipes'!$H$5:$H$19,0)),"")))</f>
        <v/>
      </c>
      <c r="E413" s="15" t="str">
        <f>IF(OR(A413="",NOT(ISNUMBER(B413)),NOT(ISNUMBER(D413))),"",ROUND(B413*D413,2))</f>
        <v/>
      </c>
      <c r="F413" s="10" t="str">
        <f>IF(A413="","",IF(OR(ISNUMBER(MATCH(A413,'Ingredients'!$A$5:$A$154,0)),ISNUMBER(MATCH(A413,'Base recipes'!$H$5:$H$19,0))),IF(NOT(ISNUMBER(D413)),"price missing",IF(NOT(ISNUMBER(B413)),"quantity missing",IF(ISNUMBER(MATCH(A413,'Ingredients'!$A$5:$A$154,0)),"",IF(INDEX('Base recipes'!$K$5:$K$19,MATCH(A413,'Base recipes'!$H$5:$H$19,0))&gt;0,"base recipe incomplete","")))),"not found"))</f>
        <v/>
      </c>
      <c r="L413">
        <f>IF(F413="",0,1)</f>
        <v>0</v>
      </c>
    </row>
    <row r="414" spans="1:12" x14ac:dyDescent="0.25">
      <c r="A414" s="5"/>
      <c r="B414" s="12"/>
      <c r="C414" t="str">
        <f>IF(A414="","",IF(ISNUMBER(MATCH(A414,'Ingredients'!$A$5:$A$154,0)),INDEX('Ingredients'!$B$5:$B$154,MATCH(A414,'Ingredients'!$A$5:$A$154,0)),IF(ISNUMBER(MATCH(A414,'Base recipes'!$H$5:$H$19,0)),INDEX('Base recipes'!$I$5:$I$19,MATCH(A414,'Base recipes'!$H$5:$H$19,0)),"")))</f>
        <v/>
      </c>
      <c r="D414" s="13" t="str">
        <f>IF(A414="","",IF(ISNUMBER(MATCH(A414,'Ingredients'!$A$5:$A$154,0)),INDEX('Ingredients'!$G$5:$G$154,MATCH(A414,'Ingredients'!$A$5:$A$154,0)),IF(ISNUMBER(MATCH(A414,'Base recipes'!$H$5:$H$19,0)),INDEX('Base recipes'!$J$5:$J$19,MATCH(A414,'Base recipes'!$H$5:$H$19,0)),"")))</f>
        <v/>
      </c>
      <c r="E414" s="15" t="str">
        <f>IF(OR(A414="",NOT(ISNUMBER(B414)),NOT(ISNUMBER(D414))),"",ROUND(B414*D414,2))</f>
        <v/>
      </c>
      <c r="F414" s="10" t="str">
        <f>IF(A414="","",IF(OR(ISNUMBER(MATCH(A414,'Ingredients'!$A$5:$A$154,0)),ISNUMBER(MATCH(A414,'Base recipes'!$H$5:$H$19,0))),IF(NOT(ISNUMBER(D414)),"price missing",IF(NOT(ISNUMBER(B414)),"quantity missing",IF(ISNUMBER(MATCH(A414,'Ingredients'!$A$5:$A$154,0)),"",IF(INDEX('Base recipes'!$K$5:$K$19,MATCH(A414,'Base recipes'!$H$5:$H$19,0))&gt;0,"base recipe incomplete","")))),"not found"))</f>
        <v/>
      </c>
      <c r="L414">
        <f>IF(F414="",0,1)</f>
        <v>0</v>
      </c>
    </row>
    <row r="415" spans="1:12" x14ac:dyDescent="0.25">
      <c r="A415" s="5"/>
      <c r="B415" s="12"/>
      <c r="C415" t="str">
        <f>IF(A415="","",IF(ISNUMBER(MATCH(A415,'Ingredients'!$A$5:$A$154,0)),INDEX('Ingredients'!$B$5:$B$154,MATCH(A415,'Ingredients'!$A$5:$A$154,0)),IF(ISNUMBER(MATCH(A415,'Base recipes'!$H$5:$H$19,0)),INDEX('Base recipes'!$I$5:$I$19,MATCH(A415,'Base recipes'!$H$5:$H$19,0)),"")))</f>
        <v/>
      </c>
      <c r="D415" s="13" t="str">
        <f>IF(A415="","",IF(ISNUMBER(MATCH(A415,'Ingredients'!$A$5:$A$154,0)),INDEX('Ingredients'!$G$5:$G$154,MATCH(A415,'Ingredients'!$A$5:$A$154,0)),IF(ISNUMBER(MATCH(A415,'Base recipes'!$H$5:$H$19,0)),INDEX('Base recipes'!$J$5:$J$19,MATCH(A415,'Base recipes'!$H$5:$H$19,0)),"")))</f>
        <v/>
      </c>
      <c r="E415" s="15" t="str">
        <f>IF(OR(A415="",NOT(ISNUMBER(B415)),NOT(ISNUMBER(D415))),"",ROUND(B415*D415,2))</f>
        <v/>
      </c>
      <c r="F415" s="10" t="str">
        <f>IF(A415="","",IF(OR(ISNUMBER(MATCH(A415,'Ingredients'!$A$5:$A$154,0)),ISNUMBER(MATCH(A415,'Base recipes'!$H$5:$H$19,0))),IF(NOT(ISNUMBER(D415)),"price missing",IF(NOT(ISNUMBER(B415)),"quantity missing",IF(ISNUMBER(MATCH(A415,'Ingredients'!$A$5:$A$154,0)),"",IF(INDEX('Base recipes'!$K$5:$K$19,MATCH(A415,'Base recipes'!$H$5:$H$19,0))&gt;0,"base recipe incomplete","")))),"not found"))</f>
        <v/>
      </c>
      <c r="L415">
        <f>IF(F415="",0,1)</f>
        <v>0</v>
      </c>
    </row>
    <row r="416" spans="1:12" x14ac:dyDescent="0.25">
      <c r="A416" s="5"/>
      <c r="B416" s="12"/>
      <c r="C416" t="str">
        <f>IF(A416="","",IF(ISNUMBER(MATCH(A416,'Ingredients'!$A$5:$A$154,0)),INDEX('Ingredients'!$B$5:$B$154,MATCH(A416,'Ingredients'!$A$5:$A$154,0)),IF(ISNUMBER(MATCH(A416,'Base recipes'!$H$5:$H$19,0)),INDEX('Base recipes'!$I$5:$I$19,MATCH(A416,'Base recipes'!$H$5:$H$19,0)),"")))</f>
        <v/>
      </c>
      <c r="D416" s="13" t="str">
        <f>IF(A416="","",IF(ISNUMBER(MATCH(A416,'Ingredients'!$A$5:$A$154,0)),INDEX('Ingredients'!$G$5:$G$154,MATCH(A416,'Ingredients'!$A$5:$A$154,0)),IF(ISNUMBER(MATCH(A416,'Base recipes'!$H$5:$H$19,0)),INDEX('Base recipes'!$J$5:$J$19,MATCH(A416,'Base recipes'!$H$5:$H$19,0)),"")))</f>
        <v/>
      </c>
      <c r="E416" s="15" t="str">
        <f>IF(OR(A416="",NOT(ISNUMBER(B416)),NOT(ISNUMBER(D416))),"",ROUND(B416*D416,2))</f>
        <v/>
      </c>
      <c r="F416" s="10" t="str">
        <f>IF(A416="","",IF(OR(ISNUMBER(MATCH(A416,'Ingredients'!$A$5:$A$154,0)),ISNUMBER(MATCH(A416,'Base recipes'!$H$5:$H$19,0))),IF(NOT(ISNUMBER(D416)),"price missing",IF(NOT(ISNUMBER(B416)),"quantity missing",IF(ISNUMBER(MATCH(A416,'Ingredients'!$A$5:$A$154,0)),"",IF(INDEX('Base recipes'!$K$5:$K$19,MATCH(A416,'Base recipes'!$H$5:$H$19,0))&gt;0,"base recipe incomplete","")))),"not found"))</f>
        <v/>
      </c>
      <c r="L416">
        <f>IF(F416="",0,1)</f>
        <v>0</v>
      </c>
    </row>
    <row r="417" spans="1:12" x14ac:dyDescent="0.25">
      <c r="A417" s="5"/>
      <c r="B417" s="12"/>
      <c r="C417" t="str">
        <f>IF(A417="","",IF(ISNUMBER(MATCH(A417,'Ingredients'!$A$5:$A$154,0)),INDEX('Ingredients'!$B$5:$B$154,MATCH(A417,'Ingredients'!$A$5:$A$154,0)),IF(ISNUMBER(MATCH(A417,'Base recipes'!$H$5:$H$19,0)),INDEX('Base recipes'!$I$5:$I$19,MATCH(A417,'Base recipes'!$H$5:$H$19,0)),"")))</f>
        <v/>
      </c>
      <c r="D417" s="13" t="str">
        <f>IF(A417="","",IF(ISNUMBER(MATCH(A417,'Ingredients'!$A$5:$A$154,0)),INDEX('Ingredients'!$G$5:$G$154,MATCH(A417,'Ingredients'!$A$5:$A$154,0)),IF(ISNUMBER(MATCH(A417,'Base recipes'!$H$5:$H$19,0)),INDEX('Base recipes'!$J$5:$J$19,MATCH(A417,'Base recipes'!$H$5:$H$19,0)),"")))</f>
        <v/>
      </c>
      <c r="E417" s="15" t="str">
        <f>IF(OR(A417="",NOT(ISNUMBER(B417)),NOT(ISNUMBER(D417))),"",ROUND(B417*D417,2))</f>
        <v/>
      </c>
      <c r="F417" s="10" t="str">
        <f>IF(A417="","",IF(OR(ISNUMBER(MATCH(A417,'Ingredients'!$A$5:$A$154,0)),ISNUMBER(MATCH(A417,'Base recipes'!$H$5:$H$19,0))),IF(NOT(ISNUMBER(D417)),"price missing",IF(NOT(ISNUMBER(B417)),"quantity missing",IF(ISNUMBER(MATCH(A417,'Ingredients'!$A$5:$A$154,0)),"",IF(INDEX('Base recipes'!$K$5:$K$19,MATCH(A417,'Base recipes'!$H$5:$H$19,0))&gt;0,"base recipe incomplete","")))),"not found"))</f>
        <v/>
      </c>
      <c r="L417">
        <f>IF(F417="",0,1)</f>
        <v>0</v>
      </c>
    </row>
    <row r="418" spans="1:12" x14ac:dyDescent="0.25">
      <c r="A418" s="5"/>
      <c r="B418" s="12"/>
      <c r="C418" t="str">
        <f>IF(A418="","",IF(ISNUMBER(MATCH(A418,'Ingredients'!$A$5:$A$154,0)),INDEX('Ingredients'!$B$5:$B$154,MATCH(A418,'Ingredients'!$A$5:$A$154,0)),IF(ISNUMBER(MATCH(A418,'Base recipes'!$H$5:$H$19,0)),INDEX('Base recipes'!$I$5:$I$19,MATCH(A418,'Base recipes'!$H$5:$H$19,0)),"")))</f>
        <v/>
      </c>
      <c r="D418" s="13" t="str">
        <f>IF(A418="","",IF(ISNUMBER(MATCH(A418,'Ingredients'!$A$5:$A$154,0)),INDEX('Ingredients'!$G$5:$G$154,MATCH(A418,'Ingredients'!$A$5:$A$154,0)),IF(ISNUMBER(MATCH(A418,'Base recipes'!$H$5:$H$19,0)),INDEX('Base recipes'!$J$5:$J$19,MATCH(A418,'Base recipes'!$H$5:$H$19,0)),"")))</f>
        <v/>
      </c>
      <c r="E418" s="15" t="str">
        <f>IF(OR(A418="",NOT(ISNUMBER(B418)),NOT(ISNUMBER(D418))),"",ROUND(B418*D418,2))</f>
        <v/>
      </c>
      <c r="F418" s="10" t="str">
        <f>IF(A418="","",IF(OR(ISNUMBER(MATCH(A418,'Ingredients'!$A$5:$A$154,0)),ISNUMBER(MATCH(A418,'Base recipes'!$H$5:$H$19,0))),IF(NOT(ISNUMBER(D418)),"price missing",IF(NOT(ISNUMBER(B418)),"quantity missing",IF(ISNUMBER(MATCH(A418,'Ingredients'!$A$5:$A$154,0)),"",IF(INDEX('Base recipes'!$K$5:$K$19,MATCH(A418,'Base recipes'!$H$5:$H$19,0))&gt;0,"base recipe incomplete","")))),"not found"))</f>
        <v/>
      </c>
      <c r="L418">
        <f>IF(F418="",0,1)</f>
        <v>0</v>
      </c>
    </row>
    <row r="419" spans="1:12" x14ac:dyDescent="0.25">
      <c r="A419" s="5"/>
      <c r="B419" s="12"/>
      <c r="C419" t="str">
        <f>IF(A419="","",IF(ISNUMBER(MATCH(A419,'Ingredients'!$A$5:$A$154,0)),INDEX('Ingredients'!$B$5:$B$154,MATCH(A419,'Ingredients'!$A$5:$A$154,0)),IF(ISNUMBER(MATCH(A419,'Base recipes'!$H$5:$H$19,0)),INDEX('Base recipes'!$I$5:$I$19,MATCH(A419,'Base recipes'!$H$5:$H$19,0)),"")))</f>
        <v/>
      </c>
      <c r="D419" s="13" t="str">
        <f>IF(A419="","",IF(ISNUMBER(MATCH(A419,'Ingredients'!$A$5:$A$154,0)),INDEX('Ingredients'!$G$5:$G$154,MATCH(A419,'Ingredients'!$A$5:$A$154,0)),IF(ISNUMBER(MATCH(A419,'Base recipes'!$H$5:$H$19,0)),INDEX('Base recipes'!$J$5:$J$19,MATCH(A419,'Base recipes'!$H$5:$H$19,0)),"")))</f>
        <v/>
      </c>
      <c r="E419" s="15" t="str">
        <f>IF(OR(A419="",NOT(ISNUMBER(B419)),NOT(ISNUMBER(D419))),"",ROUND(B419*D419,2))</f>
        <v/>
      </c>
      <c r="F419" s="10" t="str">
        <f>IF(A419="","",IF(OR(ISNUMBER(MATCH(A419,'Ingredients'!$A$5:$A$154,0)),ISNUMBER(MATCH(A419,'Base recipes'!$H$5:$H$19,0))),IF(NOT(ISNUMBER(D419)),"price missing",IF(NOT(ISNUMBER(B419)),"quantity missing",IF(ISNUMBER(MATCH(A419,'Ingredients'!$A$5:$A$154,0)),"",IF(INDEX('Base recipes'!$K$5:$K$19,MATCH(A419,'Base recipes'!$H$5:$H$19,0))&gt;0,"base recipe incomplete","")))),"not found"))</f>
        <v/>
      </c>
      <c r="L419">
        <f>IF(F419="",0,1)</f>
        <v>0</v>
      </c>
    </row>
    <row r="420" spans="1:12" x14ac:dyDescent="0.25">
      <c r="A420" s="5"/>
      <c r="B420" s="12"/>
      <c r="C420" t="str">
        <f>IF(A420="","",IF(ISNUMBER(MATCH(A420,'Ingredients'!$A$5:$A$154,0)),INDEX('Ingredients'!$B$5:$B$154,MATCH(A420,'Ingredients'!$A$5:$A$154,0)),IF(ISNUMBER(MATCH(A420,'Base recipes'!$H$5:$H$19,0)),INDEX('Base recipes'!$I$5:$I$19,MATCH(A420,'Base recipes'!$H$5:$H$19,0)),"")))</f>
        <v/>
      </c>
      <c r="D420" s="13" t="str">
        <f>IF(A420="","",IF(ISNUMBER(MATCH(A420,'Ingredients'!$A$5:$A$154,0)),INDEX('Ingredients'!$G$5:$G$154,MATCH(A420,'Ingredients'!$A$5:$A$154,0)),IF(ISNUMBER(MATCH(A420,'Base recipes'!$H$5:$H$19,0)),INDEX('Base recipes'!$J$5:$J$19,MATCH(A420,'Base recipes'!$H$5:$H$19,0)),"")))</f>
        <v/>
      </c>
      <c r="E420" s="15" t="str">
        <f>IF(OR(A420="",NOT(ISNUMBER(B420)),NOT(ISNUMBER(D420))),"",ROUND(B420*D420,2))</f>
        <v/>
      </c>
      <c r="F420" s="10" t="str">
        <f>IF(A420="","",IF(OR(ISNUMBER(MATCH(A420,'Ingredients'!$A$5:$A$154,0)),ISNUMBER(MATCH(A420,'Base recipes'!$H$5:$H$19,0))),IF(NOT(ISNUMBER(D420)),"price missing",IF(NOT(ISNUMBER(B420)),"quantity missing",IF(ISNUMBER(MATCH(A420,'Ingredients'!$A$5:$A$154,0)),"",IF(INDEX('Base recipes'!$K$5:$K$19,MATCH(A420,'Base recipes'!$H$5:$H$19,0))&gt;0,"base recipe incomplete","")))),"not found"))</f>
        <v/>
      </c>
      <c r="L420">
        <f>IF(F420="",0,1)</f>
        <v>0</v>
      </c>
    </row>
    <row r="421" spans="1:12" x14ac:dyDescent="0.25">
      <c r="A421" s="5"/>
      <c r="B421" s="12"/>
      <c r="C421" t="str">
        <f>IF(A421="","",IF(ISNUMBER(MATCH(A421,'Ingredients'!$A$5:$A$154,0)),INDEX('Ingredients'!$B$5:$B$154,MATCH(A421,'Ingredients'!$A$5:$A$154,0)),IF(ISNUMBER(MATCH(A421,'Base recipes'!$H$5:$H$19,0)),INDEX('Base recipes'!$I$5:$I$19,MATCH(A421,'Base recipes'!$H$5:$H$19,0)),"")))</f>
        <v/>
      </c>
      <c r="D421" s="13" t="str">
        <f>IF(A421="","",IF(ISNUMBER(MATCH(A421,'Ingredients'!$A$5:$A$154,0)),INDEX('Ingredients'!$G$5:$G$154,MATCH(A421,'Ingredients'!$A$5:$A$154,0)),IF(ISNUMBER(MATCH(A421,'Base recipes'!$H$5:$H$19,0)),INDEX('Base recipes'!$J$5:$J$19,MATCH(A421,'Base recipes'!$H$5:$H$19,0)),"")))</f>
        <v/>
      </c>
      <c r="E421" s="15" t="str">
        <f>IF(OR(A421="",NOT(ISNUMBER(B421)),NOT(ISNUMBER(D421))),"",ROUND(B421*D421,2))</f>
        <v/>
      </c>
      <c r="F421" s="10" t="str">
        <f>IF(A421="","",IF(OR(ISNUMBER(MATCH(A421,'Ingredients'!$A$5:$A$154,0)),ISNUMBER(MATCH(A421,'Base recipes'!$H$5:$H$19,0))),IF(NOT(ISNUMBER(D421)),"price missing",IF(NOT(ISNUMBER(B421)),"quantity missing",IF(ISNUMBER(MATCH(A421,'Ingredients'!$A$5:$A$154,0)),"",IF(INDEX('Base recipes'!$K$5:$K$19,MATCH(A421,'Base recipes'!$H$5:$H$19,0))&gt;0,"base recipe incomplete","")))),"not found"))</f>
        <v/>
      </c>
      <c r="L421">
        <f>IF(F421="",0,1)</f>
        <v>0</v>
      </c>
    </row>
    <row r="422" spans="1:5" x14ac:dyDescent="0.25">
      <c r="A422" s="16" t="s">
        <v>47</v>
      </c>
      <c r="E422" s="9" t="str">
        <f>IF(A405="","",ROUND(SUM(E407:E421),2))</f>
        <v/>
      </c>
    </row>
    <row r="423" spans="1:5" x14ac:dyDescent="0.25">
      <c r="A423" s="16" t="s">
        <v>50</v>
      </c>
      <c r="E423" s="9" t="str">
        <f>IF(OR(A405="",NOT(ISNUMBER(C405))),"",IF(C405&lt;=0,"",ROUND(E422/C405,2)))</f>
        <v/>
      </c>
    </row>
    <row r="425" spans="1:5" x14ac:dyDescent="0.25">
      <c r="A425" s="11"/>
      <c r="B425" s="2" t="s">
        <v>52</v>
      </c>
      <c r="C425" s="5"/>
      <c r="D425" s="2" t="str">
        <f>IF(C425=1,"portion","portions")</f>
        <v>portions</v>
      </c>
      <c r="E425" s="10" t="str">
        <f>IF(A425="","",IF(COUNTIF($H$5:$H$34,A425)&gt;1,"name used twice, only the first counts",IF(NOT(ISNUMBER(C425)),"number of portions missing",IF(C425&lt;=0,"number of portions missing",IF(SUM(L427:L441)&gt;0,"check the rows with a note","")))))</f>
        <v/>
      </c>
    </row>
    <row r="426" spans="1:6" x14ac:dyDescent="0.25">
      <c r="A426" s="4" t="s">
        <v>43</v>
      </c>
      <c r="B426" s="4" t="s">
        <v>44</v>
      </c>
      <c r="C426" s="4" t="s">
        <v>18</v>
      </c>
      <c r="D426" s="4" t="s">
        <v>45</v>
      </c>
      <c r="E426" s="4" t="s">
        <v>46</v>
      </c>
      <c r="F426" s="4" t="s">
        <v>24</v>
      </c>
    </row>
    <row r="427" spans="1:12" x14ac:dyDescent="0.25">
      <c r="A427" s="5"/>
      <c r="B427" s="12"/>
      <c r="C427" t="str">
        <f>IF(A427="","",IF(ISNUMBER(MATCH(A427,'Ingredients'!$A$5:$A$154,0)),INDEX('Ingredients'!$B$5:$B$154,MATCH(A427,'Ingredients'!$A$5:$A$154,0)),IF(ISNUMBER(MATCH(A427,'Base recipes'!$H$5:$H$19,0)),INDEX('Base recipes'!$I$5:$I$19,MATCH(A427,'Base recipes'!$H$5:$H$19,0)),"")))</f>
        <v/>
      </c>
      <c r="D427" s="13" t="str">
        <f>IF(A427="","",IF(ISNUMBER(MATCH(A427,'Ingredients'!$A$5:$A$154,0)),INDEX('Ingredients'!$G$5:$G$154,MATCH(A427,'Ingredients'!$A$5:$A$154,0)),IF(ISNUMBER(MATCH(A427,'Base recipes'!$H$5:$H$19,0)),INDEX('Base recipes'!$J$5:$J$19,MATCH(A427,'Base recipes'!$H$5:$H$19,0)),"")))</f>
        <v/>
      </c>
      <c r="E427" s="15" t="str">
        <f>IF(OR(A427="",NOT(ISNUMBER(B427)),NOT(ISNUMBER(D427))),"",ROUND(B427*D427,2))</f>
        <v/>
      </c>
      <c r="F427" s="10" t="str">
        <f>IF(A427="","",IF(OR(ISNUMBER(MATCH(A427,'Ingredients'!$A$5:$A$154,0)),ISNUMBER(MATCH(A427,'Base recipes'!$H$5:$H$19,0))),IF(NOT(ISNUMBER(D427)),"price missing",IF(NOT(ISNUMBER(B427)),"quantity missing",IF(ISNUMBER(MATCH(A427,'Ingredients'!$A$5:$A$154,0)),"",IF(INDEX('Base recipes'!$K$5:$K$19,MATCH(A427,'Base recipes'!$H$5:$H$19,0))&gt;0,"base recipe incomplete","")))),"not found"))</f>
        <v/>
      </c>
      <c r="L427">
        <f>IF(F427="",0,1)</f>
        <v>0</v>
      </c>
    </row>
    <row r="428" spans="1:12" x14ac:dyDescent="0.25">
      <c r="A428" s="5"/>
      <c r="B428" s="12"/>
      <c r="C428" t="str">
        <f>IF(A428="","",IF(ISNUMBER(MATCH(A428,'Ingredients'!$A$5:$A$154,0)),INDEX('Ingredients'!$B$5:$B$154,MATCH(A428,'Ingredients'!$A$5:$A$154,0)),IF(ISNUMBER(MATCH(A428,'Base recipes'!$H$5:$H$19,0)),INDEX('Base recipes'!$I$5:$I$19,MATCH(A428,'Base recipes'!$H$5:$H$19,0)),"")))</f>
        <v/>
      </c>
      <c r="D428" s="13" t="str">
        <f>IF(A428="","",IF(ISNUMBER(MATCH(A428,'Ingredients'!$A$5:$A$154,0)),INDEX('Ingredients'!$G$5:$G$154,MATCH(A428,'Ingredients'!$A$5:$A$154,0)),IF(ISNUMBER(MATCH(A428,'Base recipes'!$H$5:$H$19,0)),INDEX('Base recipes'!$J$5:$J$19,MATCH(A428,'Base recipes'!$H$5:$H$19,0)),"")))</f>
        <v/>
      </c>
      <c r="E428" s="15" t="str">
        <f>IF(OR(A428="",NOT(ISNUMBER(B428)),NOT(ISNUMBER(D428))),"",ROUND(B428*D428,2))</f>
        <v/>
      </c>
      <c r="F428" s="10" t="str">
        <f>IF(A428="","",IF(OR(ISNUMBER(MATCH(A428,'Ingredients'!$A$5:$A$154,0)),ISNUMBER(MATCH(A428,'Base recipes'!$H$5:$H$19,0))),IF(NOT(ISNUMBER(D428)),"price missing",IF(NOT(ISNUMBER(B428)),"quantity missing",IF(ISNUMBER(MATCH(A428,'Ingredients'!$A$5:$A$154,0)),"",IF(INDEX('Base recipes'!$K$5:$K$19,MATCH(A428,'Base recipes'!$H$5:$H$19,0))&gt;0,"base recipe incomplete","")))),"not found"))</f>
        <v/>
      </c>
      <c r="L428">
        <f>IF(F428="",0,1)</f>
        <v>0</v>
      </c>
    </row>
    <row r="429" spans="1:12" x14ac:dyDescent="0.25">
      <c r="A429" s="5"/>
      <c r="B429" s="12"/>
      <c r="C429" t="str">
        <f>IF(A429="","",IF(ISNUMBER(MATCH(A429,'Ingredients'!$A$5:$A$154,0)),INDEX('Ingredients'!$B$5:$B$154,MATCH(A429,'Ingredients'!$A$5:$A$154,0)),IF(ISNUMBER(MATCH(A429,'Base recipes'!$H$5:$H$19,0)),INDEX('Base recipes'!$I$5:$I$19,MATCH(A429,'Base recipes'!$H$5:$H$19,0)),"")))</f>
        <v/>
      </c>
      <c r="D429" s="13" t="str">
        <f>IF(A429="","",IF(ISNUMBER(MATCH(A429,'Ingredients'!$A$5:$A$154,0)),INDEX('Ingredients'!$G$5:$G$154,MATCH(A429,'Ingredients'!$A$5:$A$154,0)),IF(ISNUMBER(MATCH(A429,'Base recipes'!$H$5:$H$19,0)),INDEX('Base recipes'!$J$5:$J$19,MATCH(A429,'Base recipes'!$H$5:$H$19,0)),"")))</f>
        <v/>
      </c>
      <c r="E429" s="15" t="str">
        <f>IF(OR(A429="",NOT(ISNUMBER(B429)),NOT(ISNUMBER(D429))),"",ROUND(B429*D429,2))</f>
        <v/>
      </c>
      <c r="F429" s="10" t="str">
        <f>IF(A429="","",IF(OR(ISNUMBER(MATCH(A429,'Ingredients'!$A$5:$A$154,0)),ISNUMBER(MATCH(A429,'Base recipes'!$H$5:$H$19,0))),IF(NOT(ISNUMBER(D429)),"price missing",IF(NOT(ISNUMBER(B429)),"quantity missing",IF(ISNUMBER(MATCH(A429,'Ingredients'!$A$5:$A$154,0)),"",IF(INDEX('Base recipes'!$K$5:$K$19,MATCH(A429,'Base recipes'!$H$5:$H$19,0))&gt;0,"base recipe incomplete","")))),"not found"))</f>
        <v/>
      </c>
      <c r="L429">
        <f>IF(F429="",0,1)</f>
        <v>0</v>
      </c>
    </row>
    <row r="430" spans="1:12" x14ac:dyDescent="0.25">
      <c r="A430" s="5"/>
      <c r="B430" s="12"/>
      <c r="C430" t="str">
        <f>IF(A430="","",IF(ISNUMBER(MATCH(A430,'Ingredients'!$A$5:$A$154,0)),INDEX('Ingredients'!$B$5:$B$154,MATCH(A430,'Ingredients'!$A$5:$A$154,0)),IF(ISNUMBER(MATCH(A430,'Base recipes'!$H$5:$H$19,0)),INDEX('Base recipes'!$I$5:$I$19,MATCH(A430,'Base recipes'!$H$5:$H$19,0)),"")))</f>
        <v/>
      </c>
      <c r="D430" s="13" t="str">
        <f>IF(A430="","",IF(ISNUMBER(MATCH(A430,'Ingredients'!$A$5:$A$154,0)),INDEX('Ingredients'!$G$5:$G$154,MATCH(A430,'Ingredients'!$A$5:$A$154,0)),IF(ISNUMBER(MATCH(A430,'Base recipes'!$H$5:$H$19,0)),INDEX('Base recipes'!$J$5:$J$19,MATCH(A430,'Base recipes'!$H$5:$H$19,0)),"")))</f>
        <v/>
      </c>
      <c r="E430" s="15" t="str">
        <f>IF(OR(A430="",NOT(ISNUMBER(B430)),NOT(ISNUMBER(D430))),"",ROUND(B430*D430,2))</f>
        <v/>
      </c>
      <c r="F430" s="10" t="str">
        <f>IF(A430="","",IF(OR(ISNUMBER(MATCH(A430,'Ingredients'!$A$5:$A$154,0)),ISNUMBER(MATCH(A430,'Base recipes'!$H$5:$H$19,0))),IF(NOT(ISNUMBER(D430)),"price missing",IF(NOT(ISNUMBER(B430)),"quantity missing",IF(ISNUMBER(MATCH(A430,'Ingredients'!$A$5:$A$154,0)),"",IF(INDEX('Base recipes'!$K$5:$K$19,MATCH(A430,'Base recipes'!$H$5:$H$19,0))&gt;0,"base recipe incomplete","")))),"not found"))</f>
        <v/>
      </c>
      <c r="L430">
        <f>IF(F430="",0,1)</f>
        <v>0</v>
      </c>
    </row>
    <row r="431" spans="1:12" x14ac:dyDescent="0.25">
      <c r="A431" s="5"/>
      <c r="B431" s="12"/>
      <c r="C431" t="str">
        <f>IF(A431="","",IF(ISNUMBER(MATCH(A431,'Ingredients'!$A$5:$A$154,0)),INDEX('Ingredients'!$B$5:$B$154,MATCH(A431,'Ingredients'!$A$5:$A$154,0)),IF(ISNUMBER(MATCH(A431,'Base recipes'!$H$5:$H$19,0)),INDEX('Base recipes'!$I$5:$I$19,MATCH(A431,'Base recipes'!$H$5:$H$19,0)),"")))</f>
        <v/>
      </c>
      <c r="D431" s="13" t="str">
        <f>IF(A431="","",IF(ISNUMBER(MATCH(A431,'Ingredients'!$A$5:$A$154,0)),INDEX('Ingredients'!$G$5:$G$154,MATCH(A431,'Ingredients'!$A$5:$A$154,0)),IF(ISNUMBER(MATCH(A431,'Base recipes'!$H$5:$H$19,0)),INDEX('Base recipes'!$J$5:$J$19,MATCH(A431,'Base recipes'!$H$5:$H$19,0)),"")))</f>
        <v/>
      </c>
      <c r="E431" s="15" t="str">
        <f>IF(OR(A431="",NOT(ISNUMBER(B431)),NOT(ISNUMBER(D431))),"",ROUND(B431*D431,2))</f>
        <v/>
      </c>
      <c r="F431" s="10" t="str">
        <f>IF(A431="","",IF(OR(ISNUMBER(MATCH(A431,'Ingredients'!$A$5:$A$154,0)),ISNUMBER(MATCH(A431,'Base recipes'!$H$5:$H$19,0))),IF(NOT(ISNUMBER(D431)),"price missing",IF(NOT(ISNUMBER(B431)),"quantity missing",IF(ISNUMBER(MATCH(A431,'Ingredients'!$A$5:$A$154,0)),"",IF(INDEX('Base recipes'!$K$5:$K$19,MATCH(A431,'Base recipes'!$H$5:$H$19,0))&gt;0,"base recipe incomplete","")))),"not found"))</f>
        <v/>
      </c>
      <c r="L431">
        <f>IF(F431="",0,1)</f>
        <v>0</v>
      </c>
    </row>
    <row r="432" spans="1:12" x14ac:dyDescent="0.25">
      <c r="A432" s="5"/>
      <c r="B432" s="12"/>
      <c r="C432" t="str">
        <f>IF(A432="","",IF(ISNUMBER(MATCH(A432,'Ingredients'!$A$5:$A$154,0)),INDEX('Ingredients'!$B$5:$B$154,MATCH(A432,'Ingredients'!$A$5:$A$154,0)),IF(ISNUMBER(MATCH(A432,'Base recipes'!$H$5:$H$19,0)),INDEX('Base recipes'!$I$5:$I$19,MATCH(A432,'Base recipes'!$H$5:$H$19,0)),"")))</f>
        <v/>
      </c>
      <c r="D432" s="13" t="str">
        <f>IF(A432="","",IF(ISNUMBER(MATCH(A432,'Ingredients'!$A$5:$A$154,0)),INDEX('Ingredients'!$G$5:$G$154,MATCH(A432,'Ingredients'!$A$5:$A$154,0)),IF(ISNUMBER(MATCH(A432,'Base recipes'!$H$5:$H$19,0)),INDEX('Base recipes'!$J$5:$J$19,MATCH(A432,'Base recipes'!$H$5:$H$19,0)),"")))</f>
        <v/>
      </c>
      <c r="E432" s="15" t="str">
        <f>IF(OR(A432="",NOT(ISNUMBER(B432)),NOT(ISNUMBER(D432))),"",ROUND(B432*D432,2))</f>
        <v/>
      </c>
      <c r="F432" s="10" t="str">
        <f>IF(A432="","",IF(OR(ISNUMBER(MATCH(A432,'Ingredients'!$A$5:$A$154,0)),ISNUMBER(MATCH(A432,'Base recipes'!$H$5:$H$19,0))),IF(NOT(ISNUMBER(D432)),"price missing",IF(NOT(ISNUMBER(B432)),"quantity missing",IF(ISNUMBER(MATCH(A432,'Ingredients'!$A$5:$A$154,0)),"",IF(INDEX('Base recipes'!$K$5:$K$19,MATCH(A432,'Base recipes'!$H$5:$H$19,0))&gt;0,"base recipe incomplete","")))),"not found"))</f>
        <v/>
      </c>
      <c r="L432">
        <f>IF(F432="",0,1)</f>
        <v>0</v>
      </c>
    </row>
    <row r="433" spans="1:12" x14ac:dyDescent="0.25">
      <c r="A433" s="5"/>
      <c r="B433" s="12"/>
      <c r="C433" t="str">
        <f>IF(A433="","",IF(ISNUMBER(MATCH(A433,'Ingredients'!$A$5:$A$154,0)),INDEX('Ingredients'!$B$5:$B$154,MATCH(A433,'Ingredients'!$A$5:$A$154,0)),IF(ISNUMBER(MATCH(A433,'Base recipes'!$H$5:$H$19,0)),INDEX('Base recipes'!$I$5:$I$19,MATCH(A433,'Base recipes'!$H$5:$H$19,0)),"")))</f>
        <v/>
      </c>
      <c r="D433" s="13" t="str">
        <f>IF(A433="","",IF(ISNUMBER(MATCH(A433,'Ingredients'!$A$5:$A$154,0)),INDEX('Ingredients'!$G$5:$G$154,MATCH(A433,'Ingredients'!$A$5:$A$154,0)),IF(ISNUMBER(MATCH(A433,'Base recipes'!$H$5:$H$19,0)),INDEX('Base recipes'!$J$5:$J$19,MATCH(A433,'Base recipes'!$H$5:$H$19,0)),"")))</f>
        <v/>
      </c>
      <c r="E433" s="15" t="str">
        <f>IF(OR(A433="",NOT(ISNUMBER(B433)),NOT(ISNUMBER(D433))),"",ROUND(B433*D433,2))</f>
        <v/>
      </c>
      <c r="F433" s="10" t="str">
        <f>IF(A433="","",IF(OR(ISNUMBER(MATCH(A433,'Ingredients'!$A$5:$A$154,0)),ISNUMBER(MATCH(A433,'Base recipes'!$H$5:$H$19,0))),IF(NOT(ISNUMBER(D433)),"price missing",IF(NOT(ISNUMBER(B433)),"quantity missing",IF(ISNUMBER(MATCH(A433,'Ingredients'!$A$5:$A$154,0)),"",IF(INDEX('Base recipes'!$K$5:$K$19,MATCH(A433,'Base recipes'!$H$5:$H$19,0))&gt;0,"base recipe incomplete","")))),"not found"))</f>
        <v/>
      </c>
      <c r="L433">
        <f>IF(F433="",0,1)</f>
        <v>0</v>
      </c>
    </row>
    <row r="434" spans="1:12" x14ac:dyDescent="0.25">
      <c r="A434" s="5"/>
      <c r="B434" s="12"/>
      <c r="C434" t="str">
        <f>IF(A434="","",IF(ISNUMBER(MATCH(A434,'Ingredients'!$A$5:$A$154,0)),INDEX('Ingredients'!$B$5:$B$154,MATCH(A434,'Ingredients'!$A$5:$A$154,0)),IF(ISNUMBER(MATCH(A434,'Base recipes'!$H$5:$H$19,0)),INDEX('Base recipes'!$I$5:$I$19,MATCH(A434,'Base recipes'!$H$5:$H$19,0)),"")))</f>
        <v/>
      </c>
      <c r="D434" s="13" t="str">
        <f>IF(A434="","",IF(ISNUMBER(MATCH(A434,'Ingredients'!$A$5:$A$154,0)),INDEX('Ingredients'!$G$5:$G$154,MATCH(A434,'Ingredients'!$A$5:$A$154,0)),IF(ISNUMBER(MATCH(A434,'Base recipes'!$H$5:$H$19,0)),INDEX('Base recipes'!$J$5:$J$19,MATCH(A434,'Base recipes'!$H$5:$H$19,0)),"")))</f>
        <v/>
      </c>
      <c r="E434" s="15" t="str">
        <f>IF(OR(A434="",NOT(ISNUMBER(B434)),NOT(ISNUMBER(D434))),"",ROUND(B434*D434,2))</f>
        <v/>
      </c>
      <c r="F434" s="10" t="str">
        <f>IF(A434="","",IF(OR(ISNUMBER(MATCH(A434,'Ingredients'!$A$5:$A$154,0)),ISNUMBER(MATCH(A434,'Base recipes'!$H$5:$H$19,0))),IF(NOT(ISNUMBER(D434)),"price missing",IF(NOT(ISNUMBER(B434)),"quantity missing",IF(ISNUMBER(MATCH(A434,'Ingredients'!$A$5:$A$154,0)),"",IF(INDEX('Base recipes'!$K$5:$K$19,MATCH(A434,'Base recipes'!$H$5:$H$19,0))&gt;0,"base recipe incomplete","")))),"not found"))</f>
        <v/>
      </c>
      <c r="L434">
        <f>IF(F434="",0,1)</f>
        <v>0</v>
      </c>
    </row>
    <row r="435" spans="1:12" x14ac:dyDescent="0.25">
      <c r="A435" s="5"/>
      <c r="B435" s="12"/>
      <c r="C435" t="str">
        <f>IF(A435="","",IF(ISNUMBER(MATCH(A435,'Ingredients'!$A$5:$A$154,0)),INDEX('Ingredients'!$B$5:$B$154,MATCH(A435,'Ingredients'!$A$5:$A$154,0)),IF(ISNUMBER(MATCH(A435,'Base recipes'!$H$5:$H$19,0)),INDEX('Base recipes'!$I$5:$I$19,MATCH(A435,'Base recipes'!$H$5:$H$19,0)),"")))</f>
        <v/>
      </c>
      <c r="D435" s="13" t="str">
        <f>IF(A435="","",IF(ISNUMBER(MATCH(A435,'Ingredients'!$A$5:$A$154,0)),INDEX('Ingredients'!$G$5:$G$154,MATCH(A435,'Ingredients'!$A$5:$A$154,0)),IF(ISNUMBER(MATCH(A435,'Base recipes'!$H$5:$H$19,0)),INDEX('Base recipes'!$J$5:$J$19,MATCH(A435,'Base recipes'!$H$5:$H$19,0)),"")))</f>
        <v/>
      </c>
      <c r="E435" s="15" t="str">
        <f>IF(OR(A435="",NOT(ISNUMBER(B435)),NOT(ISNUMBER(D435))),"",ROUND(B435*D435,2))</f>
        <v/>
      </c>
      <c r="F435" s="10" t="str">
        <f>IF(A435="","",IF(OR(ISNUMBER(MATCH(A435,'Ingredients'!$A$5:$A$154,0)),ISNUMBER(MATCH(A435,'Base recipes'!$H$5:$H$19,0))),IF(NOT(ISNUMBER(D435)),"price missing",IF(NOT(ISNUMBER(B435)),"quantity missing",IF(ISNUMBER(MATCH(A435,'Ingredients'!$A$5:$A$154,0)),"",IF(INDEX('Base recipes'!$K$5:$K$19,MATCH(A435,'Base recipes'!$H$5:$H$19,0))&gt;0,"base recipe incomplete","")))),"not found"))</f>
        <v/>
      </c>
      <c r="L435">
        <f>IF(F435="",0,1)</f>
        <v>0</v>
      </c>
    </row>
    <row r="436" spans="1:12" x14ac:dyDescent="0.25">
      <c r="A436" s="5"/>
      <c r="B436" s="12"/>
      <c r="C436" t="str">
        <f>IF(A436="","",IF(ISNUMBER(MATCH(A436,'Ingredients'!$A$5:$A$154,0)),INDEX('Ingredients'!$B$5:$B$154,MATCH(A436,'Ingredients'!$A$5:$A$154,0)),IF(ISNUMBER(MATCH(A436,'Base recipes'!$H$5:$H$19,0)),INDEX('Base recipes'!$I$5:$I$19,MATCH(A436,'Base recipes'!$H$5:$H$19,0)),"")))</f>
        <v/>
      </c>
      <c r="D436" s="13" t="str">
        <f>IF(A436="","",IF(ISNUMBER(MATCH(A436,'Ingredients'!$A$5:$A$154,0)),INDEX('Ingredients'!$G$5:$G$154,MATCH(A436,'Ingredients'!$A$5:$A$154,0)),IF(ISNUMBER(MATCH(A436,'Base recipes'!$H$5:$H$19,0)),INDEX('Base recipes'!$J$5:$J$19,MATCH(A436,'Base recipes'!$H$5:$H$19,0)),"")))</f>
        <v/>
      </c>
      <c r="E436" s="15" t="str">
        <f>IF(OR(A436="",NOT(ISNUMBER(B436)),NOT(ISNUMBER(D436))),"",ROUND(B436*D436,2))</f>
        <v/>
      </c>
      <c r="F436" s="10" t="str">
        <f>IF(A436="","",IF(OR(ISNUMBER(MATCH(A436,'Ingredients'!$A$5:$A$154,0)),ISNUMBER(MATCH(A436,'Base recipes'!$H$5:$H$19,0))),IF(NOT(ISNUMBER(D436)),"price missing",IF(NOT(ISNUMBER(B436)),"quantity missing",IF(ISNUMBER(MATCH(A436,'Ingredients'!$A$5:$A$154,0)),"",IF(INDEX('Base recipes'!$K$5:$K$19,MATCH(A436,'Base recipes'!$H$5:$H$19,0))&gt;0,"base recipe incomplete","")))),"not found"))</f>
        <v/>
      </c>
      <c r="L436">
        <f>IF(F436="",0,1)</f>
        <v>0</v>
      </c>
    </row>
    <row r="437" spans="1:12" x14ac:dyDescent="0.25">
      <c r="A437" s="5"/>
      <c r="B437" s="12"/>
      <c r="C437" t="str">
        <f>IF(A437="","",IF(ISNUMBER(MATCH(A437,'Ingredients'!$A$5:$A$154,0)),INDEX('Ingredients'!$B$5:$B$154,MATCH(A437,'Ingredients'!$A$5:$A$154,0)),IF(ISNUMBER(MATCH(A437,'Base recipes'!$H$5:$H$19,0)),INDEX('Base recipes'!$I$5:$I$19,MATCH(A437,'Base recipes'!$H$5:$H$19,0)),"")))</f>
        <v/>
      </c>
      <c r="D437" s="13" t="str">
        <f>IF(A437="","",IF(ISNUMBER(MATCH(A437,'Ingredients'!$A$5:$A$154,0)),INDEX('Ingredients'!$G$5:$G$154,MATCH(A437,'Ingredients'!$A$5:$A$154,0)),IF(ISNUMBER(MATCH(A437,'Base recipes'!$H$5:$H$19,0)),INDEX('Base recipes'!$J$5:$J$19,MATCH(A437,'Base recipes'!$H$5:$H$19,0)),"")))</f>
        <v/>
      </c>
      <c r="E437" s="15" t="str">
        <f>IF(OR(A437="",NOT(ISNUMBER(B437)),NOT(ISNUMBER(D437))),"",ROUND(B437*D437,2))</f>
        <v/>
      </c>
      <c r="F437" s="10" t="str">
        <f>IF(A437="","",IF(OR(ISNUMBER(MATCH(A437,'Ingredients'!$A$5:$A$154,0)),ISNUMBER(MATCH(A437,'Base recipes'!$H$5:$H$19,0))),IF(NOT(ISNUMBER(D437)),"price missing",IF(NOT(ISNUMBER(B437)),"quantity missing",IF(ISNUMBER(MATCH(A437,'Ingredients'!$A$5:$A$154,0)),"",IF(INDEX('Base recipes'!$K$5:$K$19,MATCH(A437,'Base recipes'!$H$5:$H$19,0))&gt;0,"base recipe incomplete","")))),"not found"))</f>
        <v/>
      </c>
      <c r="L437">
        <f>IF(F437="",0,1)</f>
        <v>0</v>
      </c>
    </row>
    <row r="438" spans="1:12" x14ac:dyDescent="0.25">
      <c r="A438" s="5"/>
      <c r="B438" s="12"/>
      <c r="C438" t="str">
        <f>IF(A438="","",IF(ISNUMBER(MATCH(A438,'Ingredients'!$A$5:$A$154,0)),INDEX('Ingredients'!$B$5:$B$154,MATCH(A438,'Ingredients'!$A$5:$A$154,0)),IF(ISNUMBER(MATCH(A438,'Base recipes'!$H$5:$H$19,0)),INDEX('Base recipes'!$I$5:$I$19,MATCH(A438,'Base recipes'!$H$5:$H$19,0)),"")))</f>
        <v/>
      </c>
      <c r="D438" s="13" t="str">
        <f>IF(A438="","",IF(ISNUMBER(MATCH(A438,'Ingredients'!$A$5:$A$154,0)),INDEX('Ingredients'!$G$5:$G$154,MATCH(A438,'Ingredients'!$A$5:$A$154,0)),IF(ISNUMBER(MATCH(A438,'Base recipes'!$H$5:$H$19,0)),INDEX('Base recipes'!$J$5:$J$19,MATCH(A438,'Base recipes'!$H$5:$H$19,0)),"")))</f>
        <v/>
      </c>
      <c r="E438" s="15" t="str">
        <f>IF(OR(A438="",NOT(ISNUMBER(B438)),NOT(ISNUMBER(D438))),"",ROUND(B438*D438,2))</f>
        <v/>
      </c>
      <c r="F438" s="10" t="str">
        <f>IF(A438="","",IF(OR(ISNUMBER(MATCH(A438,'Ingredients'!$A$5:$A$154,0)),ISNUMBER(MATCH(A438,'Base recipes'!$H$5:$H$19,0))),IF(NOT(ISNUMBER(D438)),"price missing",IF(NOT(ISNUMBER(B438)),"quantity missing",IF(ISNUMBER(MATCH(A438,'Ingredients'!$A$5:$A$154,0)),"",IF(INDEX('Base recipes'!$K$5:$K$19,MATCH(A438,'Base recipes'!$H$5:$H$19,0))&gt;0,"base recipe incomplete","")))),"not found"))</f>
        <v/>
      </c>
      <c r="L438">
        <f>IF(F438="",0,1)</f>
        <v>0</v>
      </c>
    </row>
    <row r="439" spans="1:12" x14ac:dyDescent="0.25">
      <c r="A439" s="5"/>
      <c r="B439" s="12"/>
      <c r="C439" t="str">
        <f>IF(A439="","",IF(ISNUMBER(MATCH(A439,'Ingredients'!$A$5:$A$154,0)),INDEX('Ingredients'!$B$5:$B$154,MATCH(A439,'Ingredients'!$A$5:$A$154,0)),IF(ISNUMBER(MATCH(A439,'Base recipes'!$H$5:$H$19,0)),INDEX('Base recipes'!$I$5:$I$19,MATCH(A439,'Base recipes'!$H$5:$H$19,0)),"")))</f>
        <v/>
      </c>
      <c r="D439" s="13" t="str">
        <f>IF(A439="","",IF(ISNUMBER(MATCH(A439,'Ingredients'!$A$5:$A$154,0)),INDEX('Ingredients'!$G$5:$G$154,MATCH(A439,'Ingredients'!$A$5:$A$154,0)),IF(ISNUMBER(MATCH(A439,'Base recipes'!$H$5:$H$19,0)),INDEX('Base recipes'!$J$5:$J$19,MATCH(A439,'Base recipes'!$H$5:$H$19,0)),"")))</f>
        <v/>
      </c>
      <c r="E439" s="15" t="str">
        <f>IF(OR(A439="",NOT(ISNUMBER(B439)),NOT(ISNUMBER(D439))),"",ROUND(B439*D439,2))</f>
        <v/>
      </c>
      <c r="F439" s="10" t="str">
        <f>IF(A439="","",IF(OR(ISNUMBER(MATCH(A439,'Ingredients'!$A$5:$A$154,0)),ISNUMBER(MATCH(A439,'Base recipes'!$H$5:$H$19,0))),IF(NOT(ISNUMBER(D439)),"price missing",IF(NOT(ISNUMBER(B439)),"quantity missing",IF(ISNUMBER(MATCH(A439,'Ingredients'!$A$5:$A$154,0)),"",IF(INDEX('Base recipes'!$K$5:$K$19,MATCH(A439,'Base recipes'!$H$5:$H$19,0))&gt;0,"base recipe incomplete","")))),"not found"))</f>
        <v/>
      </c>
      <c r="L439">
        <f>IF(F439="",0,1)</f>
        <v>0</v>
      </c>
    </row>
    <row r="440" spans="1:12" x14ac:dyDescent="0.25">
      <c r="A440" s="5"/>
      <c r="B440" s="12"/>
      <c r="C440" t="str">
        <f>IF(A440="","",IF(ISNUMBER(MATCH(A440,'Ingredients'!$A$5:$A$154,0)),INDEX('Ingredients'!$B$5:$B$154,MATCH(A440,'Ingredients'!$A$5:$A$154,0)),IF(ISNUMBER(MATCH(A440,'Base recipes'!$H$5:$H$19,0)),INDEX('Base recipes'!$I$5:$I$19,MATCH(A440,'Base recipes'!$H$5:$H$19,0)),"")))</f>
        <v/>
      </c>
      <c r="D440" s="13" t="str">
        <f>IF(A440="","",IF(ISNUMBER(MATCH(A440,'Ingredients'!$A$5:$A$154,0)),INDEX('Ingredients'!$G$5:$G$154,MATCH(A440,'Ingredients'!$A$5:$A$154,0)),IF(ISNUMBER(MATCH(A440,'Base recipes'!$H$5:$H$19,0)),INDEX('Base recipes'!$J$5:$J$19,MATCH(A440,'Base recipes'!$H$5:$H$19,0)),"")))</f>
        <v/>
      </c>
      <c r="E440" s="15" t="str">
        <f>IF(OR(A440="",NOT(ISNUMBER(B440)),NOT(ISNUMBER(D440))),"",ROUND(B440*D440,2))</f>
        <v/>
      </c>
      <c r="F440" s="10" t="str">
        <f>IF(A440="","",IF(OR(ISNUMBER(MATCH(A440,'Ingredients'!$A$5:$A$154,0)),ISNUMBER(MATCH(A440,'Base recipes'!$H$5:$H$19,0))),IF(NOT(ISNUMBER(D440)),"price missing",IF(NOT(ISNUMBER(B440)),"quantity missing",IF(ISNUMBER(MATCH(A440,'Ingredients'!$A$5:$A$154,0)),"",IF(INDEX('Base recipes'!$K$5:$K$19,MATCH(A440,'Base recipes'!$H$5:$H$19,0))&gt;0,"base recipe incomplete","")))),"not found"))</f>
        <v/>
      </c>
      <c r="L440">
        <f>IF(F440="",0,1)</f>
        <v>0</v>
      </c>
    </row>
    <row r="441" spans="1:12" x14ac:dyDescent="0.25">
      <c r="A441" s="5"/>
      <c r="B441" s="12"/>
      <c r="C441" t="str">
        <f>IF(A441="","",IF(ISNUMBER(MATCH(A441,'Ingredients'!$A$5:$A$154,0)),INDEX('Ingredients'!$B$5:$B$154,MATCH(A441,'Ingredients'!$A$5:$A$154,0)),IF(ISNUMBER(MATCH(A441,'Base recipes'!$H$5:$H$19,0)),INDEX('Base recipes'!$I$5:$I$19,MATCH(A441,'Base recipes'!$H$5:$H$19,0)),"")))</f>
        <v/>
      </c>
      <c r="D441" s="13" t="str">
        <f>IF(A441="","",IF(ISNUMBER(MATCH(A441,'Ingredients'!$A$5:$A$154,0)),INDEX('Ingredients'!$G$5:$G$154,MATCH(A441,'Ingredients'!$A$5:$A$154,0)),IF(ISNUMBER(MATCH(A441,'Base recipes'!$H$5:$H$19,0)),INDEX('Base recipes'!$J$5:$J$19,MATCH(A441,'Base recipes'!$H$5:$H$19,0)),"")))</f>
        <v/>
      </c>
      <c r="E441" s="15" t="str">
        <f>IF(OR(A441="",NOT(ISNUMBER(B441)),NOT(ISNUMBER(D441))),"",ROUND(B441*D441,2))</f>
        <v/>
      </c>
      <c r="F441" s="10" t="str">
        <f>IF(A441="","",IF(OR(ISNUMBER(MATCH(A441,'Ingredients'!$A$5:$A$154,0)),ISNUMBER(MATCH(A441,'Base recipes'!$H$5:$H$19,0))),IF(NOT(ISNUMBER(D441)),"price missing",IF(NOT(ISNUMBER(B441)),"quantity missing",IF(ISNUMBER(MATCH(A441,'Ingredients'!$A$5:$A$154,0)),"",IF(INDEX('Base recipes'!$K$5:$K$19,MATCH(A441,'Base recipes'!$H$5:$H$19,0))&gt;0,"base recipe incomplete","")))),"not found"))</f>
        <v/>
      </c>
      <c r="L441">
        <f>IF(F441="",0,1)</f>
        <v>0</v>
      </c>
    </row>
    <row r="442" spans="1:5" x14ac:dyDescent="0.25">
      <c r="A442" s="16" t="s">
        <v>47</v>
      </c>
      <c r="E442" s="9" t="str">
        <f>IF(A425="","",ROUND(SUM(E427:E441),2))</f>
        <v/>
      </c>
    </row>
    <row r="443" spans="1:5" x14ac:dyDescent="0.25">
      <c r="A443" s="16" t="s">
        <v>50</v>
      </c>
      <c r="E443" s="9" t="str">
        <f>IF(OR(A425="",NOT(ISNUMBER(C425))),"",IF(C425&lt;=0,"",ROUND(E442/C425,2)))</f>
        <v/>
      </c>
    </row>
    <row r="445" spans="1:5" x14ac:dyDescent="0.25">
      <c r="A445" s="11"/>
      <c r="B445" s="2" t="s">
        <v>52</v>
      </c>
      <c r="C445" s="5"/>
      <c r="D445" s="2" t="str">
        <f>IF(C445=1,"portion","portions")</f>
        <v>portions</v>
      </c>
      <c r="E445" s="10" t="str">
        <f>IF(A445="","",IF(COUNTIF($H$5:$H$34,A445)&gt;1,"name used twice, only the first counts",IF(NOT(ISNUMBER(C445)),"number of portions missing",IF(C445&lt;=0,"number of portions missing",IF(SUM(L447:L461)&gt;0,"check the rows with a note","")))))</f>
        <v/>
      </c>
    </row>
    <row r="446" spans="1:6" x14ac:dyDescent="0.25">
      <c r="A446" s="4" t="s">
        <v>43</v>
      </c>
      <c r="B446" s="4" t="s">
        <v>44</v>
      </c>
      <c r="C446" s="4" t="s">
        <v>18</v>
      </c>
      <c r="D446" s="4" t="s">
        <v>45</v>
      </c>
      <c r="E446" s="4" t="s">
        <v>46</v>
      </c>
      <c r="F446" s="4" t="s">
        <v>24</v>
      </c>
    </row>
    <row r="447" spans="1:12" x14ac:dyDescent="0.25">
      <c r="A447" s="5"/>
      <c r="B447" s="12"/>
      <c r="C447" t="str">
        <f>IF(A447="","",IF(ISNUMBER(MATCH(A447,'Ingredients'!$A$5:$A$154,0)),INDEX('Ingredients'!$B$5:$B$154,MATCH(A447,'Ingredients'!$A$5:$A$154,0)),IF(ISNUMBER(MATCH(A447,'Base recipes'!$H$5:$H$19,0)),INDEX('Base recipes'!$I$5:$I$19,MATCH(A447,'Base recipes'!$H$5:$H$19,0)),"")))</f>
        <v/>
      </c>
      <c r="D447" s="13" t="str">
        <f>IF(A447="","",IF(ISNUMBER(MATCH(A447,'Ingredients'!$A$5:$A$154,0)),INDEX('Ingredients'!$G$5:$G$154,MATCH(A447,'Ingredients'!$A$5:$A$154,0)),IF(ISNUMBER(MATCH(A447,'Base recipes'!$H$5:$H$19,0)),INDEX('Base recipes'!$J$5:$J$19,MATCH(A447,'Base recipes'!$H$5:$H$19,0)),"")))</f>
        <v/>
      </c>
      <c r="E447" s="15" t="str">
        <f>IF(OR(A447="",NOT(ISNUMBER(B447)),NOT(ISNUMBER(D447))),"",ROUND(B447*D447,2))</f>
        <v/>
      </c>
      <c r="F447" s="10" t="str">
        <f>IF(A447="","",IF(OR(ISNUMBER(MATCH(A447,'Ingredients'!$A$5:$A$154,0)),ISNUMBER(MATCH(A447,'Base recipes'!$H$5:$H$19,0))),IF(NOT(ISNUMBER(D447)),"price missing",IF(NOT(ISNUMBER(B447)),"quantity missing",IF(ISNUMBER(MATCH(A447,'Ingredients'!$A$5:$A$154,0)),"",IF(INDEX('Base recipes'!$K$5:$K$19,MATCH(A447,'Base recipes'!$H$5:$H$19,0))&gt;0,"base recipe incomplete","")))),"not found"))</f>
        <v/>
      </c>
      <c r="L447">
        <f>IF(F447="",0,1)</f>
        <v>0</v>
      </c>
    </row>
    <row r="448" spans="1:12" x14ac:dyDescent="0.25">
      <c r="A448" s="5"/>
      <c r="B448" s="12"/>
      <c r="C448" t="str">
        <f>IF(A448="","",IF(ISNUMBER(MATCH(A448,'Ingredients'!$A$5:$A$154,0)),INDEX('Ingredients'!$B$5:$B$154,MATCH(A448,'Ingredients'!$A$5:$A$154,0)),IF(ISNUMBER(MATCH(A448,'Base recipes'!$H$5:$H$19,0)),INDEX('Base recipes'!$I$5:$I$19,MATCH(A448,'Base recipes'!$H$5:$H$19,0)),"")))</f>
        <v/>
      </c>
      <c r="D448" s="13" t="str">
        <f>IF(A448="","",IF(ISNUMBER(MATCH(A448,'Ingredients'!$A$5:$A$154,0)),INDEX('Ingredients'!$G$5:$G$154,MATCH(A448,'Ingredients'!$A$5:$A$154,0)),IF(ISNUMBER(MATCH(A448,'Base recipes'!$H$5:$H$19,0)),INDEX('Base recipes'!$J$5:$J$19,MATCH(A448,'Base recipes'!$H$5:$H$19,0)),"")))</f>
        <v/>
      </c>
      <c r="E448" s="15" t="str">
        <f>IF(OR(A448="",NOT(ISNUMBER(B448)),NOT(ISNUMBER(D448))),"",ROUND(B448*D448,2))</f>
        <v/>
      </c>
      <c r="F448" s="10" t="str">
        <f>IF(A448="","",IF(OR(ISNUMBER(MATCH(A448,'Ingredients'!$A$5:$A$154,0)),ISNUMBER(MATCH(A448,'Base recipes'!$H$5:$H$19,0))),IF(NOT(ISNUMBER(D448)),"price missing",IF(NOT(ISNUMBER(B448)),"quantity missing",IF(ISNUMBER(MATCH(A448,'Ingredients'!$A$5:$A$154,0)),"",IF(INDEX('Base recipes'!$K$5:$K$19,MATCH(A448,'Base recipes'!$H$5:$H$19,0))&gt;0,"base recipe incomplete","")))),"not found"))</f>
        <v/>
      </c>
      <c r="L448">
        <f>IF(F448="",0,1)</f>
        <v>0</v>
      </c>
    </row>
    <row r="449" spans="1:12" x14ac:dyDescent="0.25">
      <c r="A449" s="5"/>
      <c r="B449" s="12"/>
      <c r="C449" t="str">
        <f>IF(A449="","",IF(ISNUMBER(MATCH(A449,'Ingredients'!$A$5:$A$154,0)),INDEX('Ingredients'!$B$5:$B$154,MATCH(A449,'Ingredients'!$A$5:$A$154,0)),IF(ISNUMBER(MATCH(A449,'Base recipes'!$H$5:$H$19,0)),INDEX('Base recipes'!$I$5:$I$19,MATCH(A449,'Base recipes'!$H$5:$H$19,0)),"")))</f>
        <v/>
      </c>
      <c r="D449" s="13" t="str">
        <f>IF(A449="","",IF(ISNUMBER(MATCH(A449,'Ingredients'!$A$5:$A$154,0)),INDEX('Ingredients'!$G$5:$G$154,MATCH(A449,'Ingredients'!$A$5:$A$154,0)),IF(ISNUMBER(MATCH(A449,'Base recipes'!$H$5:$H$19,0)),INDEX('Base recipes'!$J$5:$J$19,MATCH(A449,'Base recipes'!$H$5:$H$19,0)),"")))</f>
        <v/>
      </c>
      <c r="E449" s="15" t="str">
        <f>IF(OR(A449="",NOT(ISNUMBER(B449)),NOT(ISNUMBER(D449))),"",ROUND(B449*D449,2))</f>
        <v/>
      </c>
      <c r="F449" s="10" t="str">
        <f>IF(A449="","",IF(OR(ISNUMBER(MATCH(A449,'Ingredients'!$A$5:$A$154,0)),ISNUMBER(MATCH(A449,'Base recipes'!$H$5:$H$19,0))),IF(NOT(ISNUMBER(D449)),"price missing",IF(NOT(ISNUMBER(B449)),"quantity missing",IF(ISNUMBER(MATCH(A449,'Ingredients'!$A$5:$A$154,0)),"",IF(INDEX('Base recipes'!$K$5:$K$19,MATCH(A449,'Base recipes'!$H$5:$H$19,0))&gt;0,"base recipe incomplete","")))),"not found"))</f>
        <v/>
      </c>
      <c r="L449">
        <f>IF(F449="",0,1)</f>
        <v>0</v>
      </c>
    </row>
    <row r="450" spans="1:12" x14ac:dyDescent="0.25">
      <c r="A450" s="5"/>
      <c r="B450" s="12"/>
      <c r="C450" t="str">
        <f>IF(A450="","",IF(ISNUMBER(MATCH(A450,'Ingredients'!$A$5:$A$154,0)),INDEX('Ingredients'!$B$5:$B$154,MATCH(A450,'Ingredients'!$A$5:$A$154,0)),IF(ISNUMBER(MATCH(A450,'Base recipes'!$H$5:$H$19,0)),INDEX('Base recipes'!$I$5:$I$19,MATCH(A450,'Base recipes'!$H$5:$H$19,0)),"")))</f>
        <v/>
      </c>
      <c r="D450" s="13" t="str">
        <f>IF(A450="","",IF(ISNUMBER(MATCH(A450,'Ingredients'!$A$5:$A$154,0)),INDEX('Ingredients'!$G$5:$G$154,MATCH(A450,'Ingredients'!$A$5:$A$154,0)),IF(ISNUMBER(MATCH(A450,'Base recipes'!$H$5:$H$19,0)),INDEX('Base recipes'!$J$5:$J$19,MATCH(A450,'Base recipes'!$H$5:$H$19,0)),"")))</f>
        <v/>
      </c>
      <c r="E450" s="15" t="str">
        <f>IF(OR(A450="",NOT(ISNUMBER(B450)),NOT(ISNUMBER(D450))),"",ROUND(B450*D450,2))</f>
        <v/>
      </c>
      <c r="F450" s="10" t="str">
        <f>IF(A450="","",IF(OR(ISNUMBER(MATCH(A450,'Ingredients'!$A$5:$A$154,0)),ISNUMBER(MATCH(A450,'Base recipes'!$H$5:$H$19,0))),IF(NOT(ISNUMBER(D450)),"price missing",IF(NOT(ISNUMBER(B450)),"quantity missing",IF(ISNUMBER(MATCH(A450,'Ingredients'!$A$5:$A$154,0)),"",IF(INDEX('Base recipes'!$K$5:$K$19,MATCH(A450,'Base recipes'!$H$5:$H$19,0))&gt;0,"base recipe incomplete","")))),"not found"))</f>
        <v/>
      </c>
      <c r="L450">
        <f>IF(F450="",0,1)</f>
        <v>0</v>
      </c>
    </row>
    <row r="451" spans="1:12" x14ac:dyDescent="0.25">
      <c r="A451" s="5"/>
      <c r="B451" s="12"/>
      <c r="C451" t="str">
        <f>IF(A451="","",IF(ISNUMBER(MATCH(A451,'Ingredients'!$A$5:$A$154,0)),INDEX('Ingredients'!$B$5:$B$154,MATCH(A451,'Ingredients'!$A$5:$A$154,0)),IF(ISNUMBER(MATCH(A451,'Base recipes'!$H$5:$H$19,0)),INDEX('Base recipes'!$I$5:$I$19,MATCH(A451,'Base recipes'!$H$5:$H$19,0)),"")))</f>
        <v/>
      </c>
      <c r="D451" s="13" t="str">
        <f>IF(A451="","",IF(ISNUMBER(MATCH(A451,'Ingredients'!$A$5:$A$154,0)),INDEX('Ingredients'!$G$5:$G$154,MATCH(A451,'Ingredients'!$A$5:$A$154,0)),IF(ISNUMBER(MATCH(A451,'Base recipes'!$H$5:$H$19,0)),INDEX('Base recipes'!$J$5:$J$19,MATCH(A451,'Base recipes'!$H$5:$H$19,0)),"")))</f>
        <v/>
      </c>
      <c r="E451" s="15" t="str">
        <f>IF(OR(A451="",NOT(ISNUMBER(B451)),NOT(ISNUMBER(D451))),"",ROUND(B451*D451,2))</f>
        <v/>
      </c>
      <c r="F451" s="10" t="str">
        <f>IF(A451="","",IF(OR(ISNUMBER(MATCH(A451,'Ingredients'!$A$5:$A$154,0)),ISNUMBER(MATCH(A451,'Base recipes'!$H$5:$H$19,0))),IF(NOT(ISNUMBER(D451)),"price missing",IF(NOT(ISNUMBER(B451)),"quantity missing",IF(ISNUMBER(MATCH(A451,'Ingredients'!$A$5:$A$154,0)),"",IF(INDEX('Base recipes'!$K$5:$K$19,MATCH(A451,'Base recipes'!$H$5:$H$19,0))&gt;0,"base recipe incomplete","")))),"not found"))</f>
        <v/>
      </c>
      <c r="L451">
        <f>IF(F451="",0,1)</f>
        <v>0</v>
      </c>
    </row>
    <row r="452" spans="1:12" x14ac:dyDescent="0.25">
      <c r="A452" s="5"/>
      <c r="B452" s="12"/>
      <c r="C452" t="str">
        <f>IF(A452="","",IF(ISNUMBER(MATCH(A452,'Ingredients'!$A$5:$A$154,0)),INDEX('Ingredients'!$B$5:$B$154,MATCH(A452,'Ingredients'!$A$5:$A$154,0)),IF(ISNUMBER(MATCH(A452,'Base recipes'!$H$5:$H$19,0)),INDEX('Base recipes'!$I$5:$I$19,MATCH(A452,'Base recipes'!$H$5:$H$19,0)),"")))</f>
        <v/>
      </c>
      <c r="D452" s="13" t="str">
        <f>IF(A452="","",IF(ISNUMBER(MATCH(A452,'Ingredients'!$A$5:$A$154,0)),INDEX('Ingredients'!$G$5:$G$154,MATCH(A452,'Ingredients'!$A$5:$A$154,0)),IF(ISNUMBER(MATCH(A452,'Base recipes'!$H$5:$H$19,0)),INDEX('Base recipes'!$J$5:$J$19,MATCH(A452,'Base recipes'!$H$5:$H$19,0)),"")))</f>
        <v/>
      </c>
      <c r="E452" s="15" t="str">
        <f>IF(OR(A452="",NOT(ISNUMBER(B452)),NOT(ISNUMBER(D452))),"",ROUND(B452*D452,2))</f>
        <v/>
      </c>
      <c r="F452" s="10" t="str">
        <f>IF(A452="","",IF(OR(ISNUMBER(MATCH(A452,'Ingredients'!$A$5:$A$154,0)),ISNUMBER(MATCH(A452,'Base recipes'!$H$5:$H$19,0))),IF(NOT(ISNUMBER(D452)),"price missing",IF(NOT(ISNUMBER(B452)),"quantity missing",IF(ISNUMBER(MATCH(A452,'Ingredients'!$A$5:$A$154,0)),"",IF(INDEX('Base recipes'!$K$5:$K$19,MATCH(A452,'Base recipes'!$H$5:$H$19,0))&gt;0,"base recipe incomplete","")))),"not found"))</f>
        <v/>
      </c>
      <c r="L452">
        <f>IF(F452="",0,1)</f>
        <v>0</v>
      </c>
    </row>
    <row r="453" spans="1:12" x14ac:dyDescent="0.25">
      <c r="A453" s="5"/>
      <c r="B453" s="12"/>
      <c r="C453" t="str">
        <f>IF(A453="","",IF(ISNUMBER(MATCH(A453,'Ingredients'!$A$5:$A$154,0)),INDEX('Ingredients'!$B$5:$B$154,MATCH(A453,'Ingredients'!$A$5:$A$154,0)),IF(ISNUMBER(MATCH(A453,'Base recipes'!$H$5:$H$19,0)),INDEX('Base recipes'!$I$5:$I$19,MATCH(A453,'Base recipes'!$H$5:$H$19,0)),"")))</f>
        <v/>
      </c>
      <c r="D453" s="13" t="str">
        <f>IF(A453="","",IF(ISNUMBER(MATCH(A453,'Ingredients'!$A$5:$A$154,0)),INDEX('Ingredients'!$G$5:$G$154,MATCH(A453,'Ingredients'!$A$5:$A$154,0)),IF(ISNUMBER(MATCH(A453,'Base recipes'!$H$5:$H$19,0)),INDEX('Base recipes'!$J$5:$J$19,MATCH(A453,'Base recipes'!$H$5:$H$19,0)),"")))</f>
        <v/>
      </c>
      <c r="E453" s="15" t="str">
        <f>IF(OR(A453="",NOT(ISNUMBER(B453)),NOT(ISNUMBER(D453))),"",ROUND(B453*D453,2))</f>
        <v/>
      </c>
      <c r="F453" s="10" t="str">
        <f>IF(A453="","",IF(OR(ISNUMBER(MATCH(A453,'Ingredients'!$A$5:$A$154,0)),ISNUMBER(MATCH(A453,'Base recipes'!$H$5:$H$19,0))),IF(NOT(ISNUMBER(D453)),"price missing",IF(NOT(ISNUMBER(B453)),"quantity missing",IF(ISNUMBER(MATCH(A453,'Ingredients'!$A$5:$A$154,0)),"",IF(INDEX('Base recipes'!$K$5:$K$19,MATCH(A453,'Base recipes'!$H$5:$H$19,0))&gt;0,"base recipe incomplete","")))),"not found"))</f>
        <v/>
      </c>
      <c r="L453">
        <f>IF(F453="",0,1)</f>
        <v>0</v>
      </c>
    </row>
    <row r="454" spans="1:12" x14ac:dyDescent="0.25">
      <c r="A454" s="5"/>
      <c r="B454" s="12"/>
      <c r="C454" t="str">
        <f>IF(A454="","",IF(ISNUMBER(MATCH(A454,'Ingredients'!$A$5:$A$154,0)),INDEX('Ingredients'!$B$5:$B$154,MATCH(A454,'Ingredients'!$A$5:$A$154,0)),IF(ISNUMBER(MATCH(A454,'Base recipes'!$H$5:$H$19,0)),INDEX('Base recipes'!$I$5:$I$19,MATCH(A454,'Base recipes'!$H$5:$H$19,0)),"")))</f>
        <v/>
      </c>
      <c r="D454" s="13" t="str">
        <f>IF(A454="","",IF(ISNUMBER(MATCH(A454,'Ingredients'!$A$5:$A$154,0)),INDEX('Ingredients'!$G$5:$G$154,MATCH(A454,'Ingredients'!$A$5:$A$154,0)),IF(ISNUMBER(MATCH(A454,'Base recipes'!$H$5:$H$19,0)),INDEX('Base recipes'!$J$5:$J$19,MATCH(A454,'Base recipes'!$H$5:$H$19,0)),"")))</f>
        <v/>
      </c>
      <c r="E454" s="15" t="str">
        <f>IF(OR(A454="",NOT(ISNUMBER(B454)),NOT(ISNUMBER(D454))),"",ROUND(B454*D454,2))</f>
        <v/>
      </c>
      <c r="F454" s="10" t="str">
        <f>IF(A454="","",IF(OR(ISNUMBER(MATCH(A454,'Ingredients'!$A$5:$A$154,0)),ISNUMBER(MATCH(A454,'Base recipes'!$H$5:$H$19,0))),IF(NOT(ISNUMBER(D454)),"price missing",IF(NOT(ISNUMBER(B454)),"quantity missing",IF(ISNUMBER(MATCH(A454,'Ingredients'!$A$5:$A$154,0)),"",IF(INDEX('Base recipes'!$K$5:$K$19,MATCH(A454,'Base recipes'!$H$5:$H$19,0))&gt;0,"base recipe incomplete","")))),"not found"))</f>
        <v/>
      </c>
      <c r="L454">
        <f>IF(F454="",0,1)</f>
        <v>0</v>
      </c>
    </row>
    <row r="455" spans="1:12" x14ac:dyDescent="0.25">
      <c r="A455" s="5"/>
      <c r="B455" s="12"/>
      <c r="C455" t="str">
        <f>IF(A455="","",IF(ISNUMBER(MATCH(A455,'Ingredients'!$A$5:$A$154,0)),INDEX('Ingredients'!$B$5:$B$154,MATCH(A455,'Ingredients'!$A$5:$A$154,0)),IF(ISNUMBER(MATCH(A455,'Base recipes'!$H$5:$H$19,0)),INDEX('Base recipes'!$I$5:$I$19,MATCH(A455,'Base recipes'!$H$5:$H$19,0)),"")))</f>
        <v/>
      </c>
      <c r="D455" s="13" t="str">
        <f>IF(A455="","",IF(ISNUMBER(MATCH(A455,'Ingredients'!$A$5:$A$154,0)),INDEX('Ingredients'!$G$5:$G$154,MATCH(A455,'Ingredients'!$A$5:$A$154,0)),IF(ISNUMBER(MATCH(A455,'Base recipes'!$H$5:$H$19,0)),INDEX('Base recipes'!$J$5:$J$19,MATCH(A455,'Base recipes'!$H$5:$H$19,0)),"")))</f>
        <v/>
      </c>
      <c r="E455" s="15" t="str">
        <f>IF(OR(A455="",NOT(ISNUMBER(B455)),NOT(ISNUMBER(D455))),"",ROUND(B455*D455,2))</f>
        <v/>
      </c>
      <c r="F455" s="10" t="str">
        <f>IF(A455="","",IF(OR(ISNUMBER(MATCH(A455,'Ingredients'!$A$5:$A$154,0)),ISNUMBER(MATCH(A455,'Base recipes'!$H$5:$H$19,0))),IF(NOT(ISNUMBER(D455)),"price missing",IF(NOT(ISNUMBER(B455)),"quantity missing",IF(ISNUMBER(MATCH(A455,'Ingredients'!$A$5:$A$154,0)),"",IF(INDEX('Base recipes'!$K$5:$K$19,MATCH(A455,'Base recipes'!$H$5:$H$19,0))&gt;0,"base recipe incomplete","")))),"not found"))</f>
        <v/>
      </c>
      <c r="L455">
        <f>IF(F455="",0,1)</f>
        <v>0</v>
      </c>
    </row>
    <row r="456" spans="1:12" x14ac:dyDescent="0.25">
      <c r="A456" s="5"/>
      <c r="B456" s="12"/>
      <c r="C456" t="str">
        <f>IF(A456="","",IF(ISNUMBER(MATCH(A456,'Ingredients'!$A$5:$A$154,0)),INDEX('Ingredients'!$B$5:$B$154,MATCH(A456,'Ingredients'!$A$5:$A$154,0)),IF(ISNUMBER(MATCH(A456,'Base recipes'!$H$5:$H$19,0)),INDEX('Base recipes'!$I$5:$I$19,MATCH(A456,'Base recipes'!$H$5:$H$19,0)),"")))</f>
        <v/>
      </c>
      <c r="D456" s="13" t="str">
        <f>IF(A456="","",IF(ISNUMBER(MATCH(A456,'Ingredients'!$A$5:$A$154,0)),INDEX('Ingredients'!$G$5:$G$154,MATCH(A456,'Ingredients'!$A$5:$A$154,0)),IF(ISNUMBER(MATCH(A456,'Base recipes'!$H$5:$H$19,0)),INDEX('Base recipes'!$J$5:$J$19,MATCH(A456,'Base recipes'!$H$5:$H$19,0)),"")))</f>
        <v/>
      </c>
      <c r="E456" s="15" t="str">
        <f>IF(OR(A456="",NOT(ISNUMBER(B456)),NOT(ISNUMBER(D456))),"",ROUND(B456*D456,2))</f>
        <v/>
      </c>
      <c r="F456" s="10" t="str">
        <f>IF(A456="","",IF(OR(ISNUMBER(MATCH(A456,'Ingredients'!$A$5:$A$154,0)),ISNUMBER(MATCH(A456,'Base recipes'!$H$5:$H$19,0))),IF(NOT(ISNUMBER(D456)),"price missing",IF(NOT(ISNUMBER(B456)),"quantity missing",IF(ISNUMBER(MATCH(A456,'Ingredients'!$A$5:$A$154,0)),"",IF(INDEX('Base recipes'!$K$5:$K$19,MATCH(A456,'Base recipes'!$H$5:$H$19,0))&gt;0,"base recipe incomplete","")))),"not found"))</f>
        <v/>
      </c>
      <c r="L456">
        <f>IF(F456="",0,1)</f>
        <v>0</v>
      </c>
    </row>
    <row r="457" spans="1:12" x14ac:dyDescent="0.25">
      <c r="A457" s="5"/>
      <c r="B457" s="12"/>
      <c r="C457" t="str">
        <f>IF(A457="","",IF(ISNUMBER(MATCH(A457,'Ingredients'!$A$5:$A$154,0)),INDEX('Ingredients'!$B$5:$B$154,MATCH(A457,'Ingredients'!$A$5:$A$154,0)),IF(ISNUMBER(MATCH(A457,'Base recipes'!$H$5:$H$19,0)),INDEX('Base recipes'!$I$5:$I$19,MATCH(A457,'Base recipes'!$H$5:$H$19,0)),"")))</f>
        <v/>
      </c>
      <c r="D457" s="13" t="str">
        <f>IF(A457="","",IF(ISNUMBER(MATCH(A457,'Ingredients'!$A$5:$A$154,0)),INDEX('Ingredients'!$G$5:$G$154,MATCH(A457,'Ingredients'!$A$5:$A$154,0)),IF(ISNUMBER(MATCH(A457,'Base recipes'!$H$5:$H$19,0)),INDEX('Base recipes'!$J$5:$J$19,MATCH(A457,'Base recipes'!$H$5:$H$19,0)),"")))</f>
        <v/>
      </c>
      <c r="E457" s="15" t="str">
        <f>IF(OR(A457="",NOT(ISNUMBER(B457)),NOT(ISNUMBER(D457))),"",ROUND(B457*D457,2))</f>
        <v/>
      </c>
      <c r="F457" s="10" t="str">
        <f>IF(A457="","",IF(OR(ISNUMBER(MATCH(A457,'Ingredients'!$A$5:$A$154,0)),ISNUMBER(MATCH(A457,'Base recipes'!$H$5:$H$19,0))),IF(NOT(ISNUMBER(D457)),"price missing",IF(NOT(ISNUMBER(B457)),"quantity missing",IF(ISNUMBER(MATCH(A457,'Ingredients'!$A$5:$A$154,0)),"",IF(INDEX('Base recipes'!$K$5:$K$19,MATCH(A457,'Base recipes'!$H$5:$H$19,0))&gt;0,"base recipe incomplete","")))),"not found"))</f>
        <v/>
      </c>
      <c r="L457">
        <f>IF(F457="",0,1)</f>
        <v>0</v>
      </c>
    </row>
    <row r="458" spans="1:12" x14ac:dyDescent="0.25">
      <c r="A458" s="5"/>
      <c r="B458" s="12"/>
      <c r="C458" t="str">
        <f>IF(A458="","",IF(ISNUMBER(MATCH(A458,'Ingredients'!$A$5:$A$154,0)),INDEX('Ingredients'!$B$5:$B$154,MATCH(A458,'Ingredients'!$A$5:$A$154,0)),IF(ISNUMBER(MATCH(A458,'Base recipes'!$H$5:$H$19,0)),INDEX('Base recipes'!$I$5:$I$19,MATCH(A458,'Base recipes'!$H$5:$H$19,0)),"")))</f>
        <v/>
      </c>
      <c r="D458" s="13" t="str">
        <f>IF(A458="","",IF(ISNUMBER(MATCH(A458,'Ingredients'!$A$5:$A$154,0)),INDEX('Ingredients'!$G$5:$G$154,MATCH(A458,'Ingredients'!$A$5:$A$154,0)),IF(ISNUMBER(MATCH(A458,'Base recipes'!$H$5:$H$19,0)),INDEX('Base recipes'!$J$5:$J$19,MATCH(A458,'Base recipes'!$H$5:$H$19,0)),"")))</f>
        <v/>
      </c>
      <c r="E458" s="15" t="str">
        <f>IF(OR(A458="",NOT(ISNUMBER(B458)),NOT(ISNUMBER(D458))),"",ROUND(B458*D458,2))</f>
        <v/>
      </c>
      <c r="F458" s="10" t="str">
        <f>IF(A458="","",IF(OR(ISNUMBER(MATCH(A458,'Ingredients'!$A$5:$A$154,0)),ISNUMBER(MATCH(A458,'Base recipes'!$H$5:$H$19,0))),IF(NOT(ISNUMBER(D458)),"price missing",IF(NOT(ISNUMBER(B458)),"quantity missing",IF(ISNUMBER(MATCH(A458,'Ingredients'!$A$5:$A$154,0)),"",IF(INDEX('Base recipes'!$K$5:$K$19,MATCH(A458,'Base recipes'!$H$5:$H$19,0))&gt;0,"base recipe incomplete","")))),"not found"))</f>
        <v/>
      </c>
      <c r="L458">
        <f>IF(F458="",0,1)</f>
        <v>0</v>
      </c>
    </row>
    <row r="459" spans="1:12" x14ac:dyDescent="0.25">
      <c r="A459" s="5"/>
      <c r="B459" s="12"/>
      <c r="C459" t="str">
        <f>IF(A459="","",IF(ISNUMBER(MATCH(A459,'Ingredients'!$A$5:$A$154,0)),INDEX('Ingredients'!$B$5:$B$154,MATCH(A459,'Ingredients'!$A$5:$A$154,0)),IF(ISNUMBER(MATCH(A459,'Base recipes'!$H$5:$H$19,0)),INDEX('Base recipes'!$I$5:$I$19,MATCH(A459,'Base recipes'!$H$5:$H$19,0)),"")))</f>
        <v/>
      </c>
      <c r="D459" s="13" t="str">
        <f>IF(A459="","",IF(ISNUMBER(MATCH(A459,'Ingredients'!$A$5:$A$154,0)),INDEX('Ingredients'!$G$5:$G$154,MATCH(A459,'Ingredients'!$A$5:$A$154,0)),IF(ISNUMBER(MATCH(A459,'Base recipes'!$H$5:$H$19,0)),INDEX('Base recipes'!$J$5:$J$19,MATCH(A459,'Base recipes'!$H$5:$H$19,0)),"")))</f>
        <v/>
      </c>
      <c r="E459" s="15" t="str">
        <f>IF(OR(A459="",NOT(ISNUMBER(B459)),NOT(ISNUMBER(D459))),"",ROUND(B459*D459,2))</f>
        <v/>
      </c>
      <c r="F459" s="10" t="str">
        <f>IF(A459="","",IF(OR(ISNUMBER(MATCH(A459,'Ingredients'!$A$5:$A$154,0)),ISNUMBER(MATCH(A459,'Base recipes'!$H$5:$H$19,0))),IF(NOT(ISNUMBER(D459)),"price missing",IF(NOT(ISNUMBER(B459)),"quantity missing",IF(ISNUMBER(MATCH(A459,'Ingredients'!$A$5:$A$154,0)),"",IF(INDEX('Base recipes'!$K$5:$K$19,MATCH(A459,'Base recipes'!$H$5:$H$19,0))&gt;0,"base recipe incomplete","")))),"not found"))</f>
        <v/>
      </c>
      <c r="L459">
        <f>IF(F459="",0,1)</f>
        <v>0</v>
      </c>
    </row>
    <row r="460" spans="1:12" x14ac:dyDescent="0.25">
      <c r="A460" s="5"/>
      <c r="B460" s="12"/>
      <c r="C460" t="str">
        <f>IF(A460="","",IF(ISNUMBER(MATCH(A460,'Ingredients'!$A$5:$A$154,0)),INDEX('Ingredients'!$B$5:$B$154,MATCH(A460,'Ingredients'!$A$5:$A$154,0)),IF(ISNUMBER(MATCH(A460,'Base recipes'!$H$5:$H$19,0)),INDEX('Base recipes'!$I$5:$I$19,MATCH(A460,'Base recipes'!$H$5:$H$19,0)),"")))</f>
        <v/>
      </c>
      <c r="D460" s="13" t="str">
        <f>IF(A460="","",IF(ISNUMBER(MATCH(A460,'Ingredients'!$A$5:$A$154,0)),INDEX('Ingredients'!$G$5:$G$154,MATCH(A460,'Ingredients'!$A$5:$A$154,0)),IF(ISNUMBER(MATCH(A460,'Base recipes'!$H$5:$H$19,0)),INDEX('Base recipes'!$J$5:$J$19,MATCH(A460,'Base recipes'!$H$5:$H$19,0)),"")))</f>
        <v/>
      </c>
      <c r="E460" s="15" t="str">
        <f>IF(OR(A460="",NOT(ISNUMBER(B460)),NOT(ISNUMBER(D460))),"",ROUND(B460*D460,2))</f>
        <v/>
      </c>
      <c r="F460" s="10" t="str">
        <f>IF(A460="","",IF(OR(ISNUMBER(MATCH(A460,'Ingredients'!$A$5:$A$154,0)),ISNUMBER(MATCH(A460,'Base recipes'!$H$5:$H$19,0))),IF(NOT(ISNUMBER(D460)),"price missing",IF(NOT(ISNUMBER(B460)),"quantity missing",IF(ISNUMBER(MATCH(A460,'Ingredients'!$A$5:$A$154,0)),"",IF(INDEX('Base recipes'!$K$5:$K$19,MATCH(A460,'Base recipes'!$H$5:$H$19,0))&gt;0,"base recipe incomplete","")))),"not found"))</f>
        <v/>
      </c>
      <c r="L460">
        <f>IF(F460="",0,1)</f>
        <v>0</v>
      </c>
    </row>
    <row r="461" spans="1:12" x14ac:dyDescent="0.25">
      <c r="A461" s="5"/>
      <c r="B461" s="12"/>
      <c r="C461" t="str">
        <f>IF(A461="","",IF(ISNUMBER(MATCH(A461,'Ingredients'!$A$5:$A$154,0)),INDEX('Ingredients'!$B$5:$B$154,MATCH(A461,'Ingredients'!$A$5:$A$154,0)),IF(ISNUMBER(MATCH(A461,'Base recipes'!$H$5:$H$19,0)),INDEX('Base recipes'!$I$5:$I$19,MATCH(A461,'Base recipes'!$H$5:$H$19,0)),"")))</f>
        <v/>
      </c>
      <c r="D461" s="13" t="str">
        <f>IF(A461="","",IF(ISNUMBER(MATCH(A461,'Ingredients'!$A$5:$A$154,0)),INDEX('Ingredients'!$G$5:$G$154,MATCH(A461,'Ingredients'!$A$5:$A$154,0)),IF(ISNUMBER(MATCH(A461,'Base recipes'!$H$5:$H$19,0)),INDEX('Base recipes'!$J$5:$J$19,MATCH(A461,'Base recipes'!$H$5:$H$19,0)),"")))</f>
        <v/>
      </c>
      <c r="E461" s="15" t="str">
        <f>IF(OR(A461="",NOT(ISNUMBER(B461)),NOT(ISNUMBER(D461))),"",ROUND(B461*D461,2))</f>
        <v/>
      </c>
      <c r="F461" s="10" t="str">
        <f>IF(A461="","",IF(OR(ISNUMBER(MATCH(A461,'Ingredients'!$A$5:$A$154,0)),ISNUMBER(MATCH(A461,'Base recipes'!$H$5:$H$19,0))),IF(NOT(ISNUMBER(D461)),"price missing",IF(NOT(ISNUMBER(B461)),"quantity missing",IF(ISNUMBER(MATCH(A461,'Ingredients'!$A$5:$A$154,0)),"",IF(INDEX('Base recipes'!$K$5:$K$19,MATCH(A461,'Base recipes'!$H$5:$H$19,0))&gt;0,"base recipe incomplete","")))),"not found"))</f>
        <v/>
      </c>
      <c r="L461">
        <f>IF(F461="",0,1)</f>
        <v>0</v>
      </c>
    </row>
    <row r="462" spans="1:5" x14ac:dyDescent="0.25">
      <c r="A462" s="16" t="s">
        <v>47</v>
      </c>
      <c r="E462" s="9" t="str">
        <f>IF(A445="","",ROUND(SUM(E447:E461),2))</f>
        <v/>
      </c>
    </row>
    <row r="463" spans="1:5" x14ac:dyDescent="0.25">
      <c r="A463" s="16" t="s">
        <v>50</v>
      </c>
      <c r="E463" s="9" t="str">
        <f>IF(OR(A445="",NOT(ISNUMBER(C445))),"",IF(C445&lt;=0,"",ROUND(E462/C445,2)))</f>
        <v/>
      </c>
    </row>
    <row r="465" spans="1:5" x14ac:dyDescent="0.25">
      <c r="A465" s="11"/>
      <c r="B465" s="2" t="s">
        <v>52</v>
      </c>
      <c r="C465" s="5"/>
      <c r="D465" s="2" t="str">
        <f>IF(C465=1,"portion","portions")</f>
        <v>portions</v>
      </c>
      <c r="E465" s="10" t="str">
        <f>IF(A465="","",IF(COUNTIF($H$5:$H$34,A465)&gt;1,"name used twice, only the first counts",IF(NOT(ISNUMBER(C465)),"number of portions missing",IF(C465&lt;=0,"number of portions missing",IF(SUM(L467:L481)&gt;0,"check the rows with a note","")))))</f>
        <v/>
      </c>
    </row>
    <row r="466" spans="1:6" x14ac:dyDescent="0.25">
      <c r="A466" s="4" t="s">
        <v>43</v>
      </c>
      <c r="B466" s="4" t="s">
        <v>44</v>
      </c>
      <c r="C466" s="4" t="s">
        <v>18</v>
      </c>
      <c r="D466" s="4" t="s">
        <v>45</v>
      </c>
      <c r="E466" s="4" t="s">
        <v>46</v>
      </c>
      <c r="F466" s="4" t="s">
        <v>24</v>
      </c>
    </row>
    <row r="467" spans="1:12" x14ac:dyDescent="0.25">
      <c r="A467" s="5"/>
      <c r="B467" s="12"/>
      <c r="C467" t="str">
        <f>IF(A467="","",IF(ISNUMBER(MATCH(A467,'Ingredients'!$A$5:$A$154,0)),INDEX('Ingredients'!$B$5:$B$154,MATCH(A467,'Ingredients'!$A$5:$A$154,0)),IF(ISNUMBER(MATCH(A467,'Base recipes'!$H$5:$H$19,0)),INDEX('Base recipes'!$I$5:$I$19,MATCH(A467,'Base recipes'!$H$5:$H$19,0)),"")))</f>
        <v/>
      </c>
      <c r="D467" s="13" t="str">
        <f>IF(A467="","",IF(ISNUMBER(MATCH(A467,'Ingredients'!$A$5:$A$154,0)),INDEX('Ingredients'!$G$5:$G$154,MATCH(A467,'Ingredients'!$A$5:$A$154,0)),IF(ISNUMBER(MATCH(A467,'Base recipes'!$H$5:$H$19,0)),INDEX('Base recipes'!$J$5:$J$19,MATCH(A467,'Base recipes'!$H$5:$H$19,0)),"")))</f>
        <v/>
      </c>
      <c r="E467" s="15" t="str">
        <f>IF(OR(A467="",NOT(ISNUMBER(B467)),NOT(ISNUMBER(D467))),"",ROUND(B467*D467,2))</f>
        <v/>
      </c>
      <c r="F467" s="10" t="str">
        <f>IF(A467="","",IF(OR(ISNUMBER(MATCH(A467,'Ingredients'!$A$5:$A$154,0)),ISNUMBER(MATCH(A467,'Base recipes'!$H$5:$H$19,0))),IF(NOT(ISNUMBER(D467)),"price missing",IF(NOT(ISNUMBER(B467)),"quantity missing",IF(ISNUMBER(MATCH(A467,'Ingredients'!$A$5:$A$154,0)),"",IF(INDEX('Base recipes'!$K$5:$K$19,MATCH(A467,'Base recipes'!$H$5:$H$19,0))&gt;0,"base recipe incomplete","")))),"not found"))</f>
        <v/>
      </c>
      <c r="L467">
        <f>IF(F467="",0,1)</f>
        <v>0</v>
      </c>
    </row>
    <row r="468" spans="1:12" x14ac:dyDescent="0.25">
      <c r="A468" s="5"/>
      <c r="B468" s="12"/>
      <c r="C468" t="str">
        <f>IF(A468="","",IF(ISNUMBER(MATCH(A468,'Ingredients'!$A$5:$A$154,0)),INDEX('Ingredients'!$B$5:$B$154,MATCH(A468,'Ingredients'!$A$5:$A$154,0)),IF(ISNUMBER(MATCH(A468,'Base recipes'!$H$5:$H$19,0)),INDEX('Base recipes'!$I$5:$I$19,MATCH(A468,'Base recipes'!$H$5:$H$19,0)),"")))</f>
        <v/>
      </c>
      <c r="D468" s="13" t="str">
        <f>IF(A468="","",IF(ISNUMBER(MATCH(A468,'Ingredients'!$A$5:$A$154,0)),INDEX('Ingredients'!$G$5:$G$154,MATCH(A468,'Ingredients'!$A$5:$A$154,0)),IF(ISNUMBER(MATCH(A468,'Base recipes'!$H$5:$H$19,0)),INDEX('Base recipes'!$J$5:$J$19,MATCH(A468,'Base recipes'!$H$5:$H$19,0)),"")))</f>
        <v/>
      </c>
      <c r="E468" s="15" t="str">
        <f>IF(OR(A468="",NOT(ISNUMBER(B468)),NOT(ISNUMBER(D468))),"",ROUND(B468*D468,2))</f>
        <v/>
      </c>
      <c r="F468" s="10" t="str">
        <f>IF(A468="","",IF(OR(ISNUMBER(MATCH(A468,'Ingredients'!$A$5:$A$154,0)),ISNUMBER(MATCH(A468,'Base recipes'!$H$5:$H$19,0))),IF(NOT(ISNUMBER(D468)),"price missing",IF(NOT(ISNUMBER(B468)),"quantity missing",IF(ISNUMBER(MATCH(A468,'Ingredients'!$A$5:$A$154,0)),"",IF(INDEX('Base recipes'!$K$5:$K$19,MATCH(A468,'Base recipes'!$H$5:$H$19,0))&gt;0,"base recipe incomplete","")))),"not found"))</f>
        <v/>
      </c>
      <c r="L468">
        <f>IF(F468="",0,1)</f>
        <v>0</v>
      </c>
    </row>
    <row r="469" spans="1:12" x14ac:dyDescent="0.25">
      <c r="A469" s="5"/>
      <c r="B469" s="12"/>
      <c r="C469" t="str">
        <f>IF(A469="","",IF(ISNUMBER(MATCH(A469,'Ingredients'!$A$5:$A$154,0)),INDEX('Ingredients'!$B$5:$B$154,MATCH(A469,'Ingredients'!$A$5:$A$154,0)),IF(ISNUMBER(MATCH(A469,'Base recipes'!$H$5:$H$19,0)),INDEX('Base recipes'!$I$5:$I$19,MATCH(A469,'Base recipes'!$H$5:$H$19,0)),"")))</f>
        <v/>
      </c>
      <c r="D469" s="13" t="str">
        <f>IF(A469="","",IF(ISNUMBER(MATCH(A469,'Ingredients'!$A$5:$A$154,0)),INDEX('Ingredients'!$G$5:$G$154,MATCH(A469,'Ingredients'!$A$5:$A$154,0)),IF(ISNUMBER(MATCH(A469,'Base recipes'!$H$5:$H$19,0)),INDEX('Base recipes'!$J$5:$J$19,MATCH(A469,'Base recipes'!$H$5:$H$19,0)),"")))</f>
        <v/>
      </c>
      <c r="E469" s="15" t="str">
        <f>IF(OR(A469="",NOT(ISNUMBER(B469)),NOT(ISNUMBER(D469))),"",ROUND(B469*D469,2))</f>
        <v/>
      </c>
      <c r="F469" s="10" t="str">
        <f>IF(A469="","",IF(OR(ISNUMBER(MATCH(A469,'Ingredients'!$A$5:$A$154,0)),ISNUMBER(MATCH(A469,'Base recipes'!$H$5:$H$19,0))),IF(NOT(ISNUMBER(D469)),"price missing",IF(NOT(ISNUMBER(B469)),"quantity missing",IF(ISNUMBER(MATCH(A469,'Ingredients'!$A$5:$A$154,0)),"",IF(INDEX('Base recipes'!$K$5:$K$19,MATCH(A469,'Base recipes'!$H$5:$H$19,0))&gt;0,"base recipe incomplete","")))),"not found"))</f>
        <v/>
      </c>
      <c r="L469">
        <f>IF(F469="",0,1)</f>
        <v>0</v>
      </c>
    </row>
    <row r="470" spans="1:12" x14ac:dyDescent="0.25">
      <c r="A470" s="5"/>
      <c r="B470" s="12"/>
      <c r="C470" t="str">
        <f>IF(A470="","",IF(ISNUMBER(MATCH(A470,'Ingredients'!$A$5:$A$154,0)),INDEX('Ingredients'!$B$5:$B$154,MATCH(A470,'Ingredients'!$A$5:$A$154,0)),IF(ISNUMBER(MATCH(A470,'Base recipes'!$H$5:$H$19,0)),INDEX('Base recipes'!$I$5:$I$19,MATCH(A470,'Base recipes'!$H$5:$H$19,0)),"")))</f>
        <v/>
      </c>
      <c r="D470" s="13" t="str">
        <f>IF(A470="","",IF(ISNUMBER(MATCH(A470,'Ingredients'!$A$5:$A$154,0)),INDEX('Ingredients'!$G$5:$G$154,MATCH(A470,'Ingredients'!$A$5:$A$154,0)),IF(ISNUMBER(MATCH(A470,'Base recipes'!$H$5:$H$19,0)),INDEX('Base recipes'!$J$5:$J$19,MATCH(A470,'Base recipes'!$H$5:$H$19,0)),"")))</f>
        <v/>
      </c>
      <c r="E470" s="15" t="str">
        <f>IF(OR(A470="",NOT(ISNUMBER(B470)),NOT(ISNUMBER(D470))),"",ROUND(B470*D470,2))</f>
        <v/>
      </c>
      <c r="F470" s="10" t="str">
        <f>IF(A470="","",IF(OR(ISNUMBER(MATCH(A470,'Ingredients'!$A$5:$A$154,0)),ISNUMBER(MATCH(A470,'Base recipes'!$H$5:$H$19,0))),IF(NOT(ISNUMBER(D470)),"price missing",IF(NOT(ISNUMBER(B470)),"quantity missing",IF(ISNUMBER(MATCH(A470,'Ingredients'!$A$5:$A$154,0)),"",IF(INDEX('Base recipes'!$K$5:$K$19,MATCH(A470,'Base recipes'!$H$5:$H$19,0))&gt;0,"base recipe incomplete","")))),"not found"))</f>
        <v/>
      </c>
      <c r="L470">
        <f>IF(F470="",0,1)</f>
        <v>0</v>
      </c>
    </row>
    <row r="471" spans="1:12" x14ac:dyDescent="0.25">
      <c r="A471" s="5"/>
      <c r="B471" s="12"/>
      <c r="C471" t="str">
        <f>IF(A471="","",IF(ISNUMBER(MATCH(A471,'Ingredients'!$A$5:$A$154,0)),INDEX('Ingredients'!$B$5:$B$154,MATCH(A471,'Ingredients'!$A$5:$A$154,0)),IF(ISNUMBER(MATCH(A471,'Base recipes'!$H$5:$H$19,0)),INDEX('Base recipes'!$I$5:$I$19,MATCH(A471,'Base recipes'!$H$5:$H$19,0)),"")))</f>
        <v/>
      </c>
      <c r="D471" s="13" t="str">
        <f>IF(A471="","",IF(ISNUMBER(MATCH(A471,'Ingredients'!$A$5:$A$154,0)),INDEX('Ingredients'!$G$5:$G$154,MATCH(A471,'Ingredients'!$A$5:$A$154,0)),IF(ISNUMBER(MATCH(A471,'Base recipes'!$H$5:$H$19,0)),INDEX('Base recipes'!$J$5:$J$19,MATCH(A471,'Base recipes'!$H$5:$H$19,0)),"")))</f>
        <v/>
      </c>
      <c r="E471" s="15" t="str">
        <f>IF(OR(A471="",NOT(ISNUMBER(B471)),NOT(ISNUMBER(D471))),"",ROUND(B471*D471,2))</f>
        <v/>
      </c>
      <c r="F471" s="10" t="str">
        <f>IF(A471="","",IF(OR(ISNUMBER(MATCH(A471,'Ingredients'!$A$5:$A$154,0)),ISNUMBER(MATCH(A471,'Base recipes'!$H$5:$H$19,0))),IF(NOT(ISNUMBER(D471)),"price missing",IF(NOT(ISNUMBER(B471)),"quantity missing",IF(ISNUMBER(MATCH(A471,'Ingredients'!$A$5:$A$154,0)),"",IF(INDEX('Base recipes'!$K$5:$K$19,MATCH(A471,'Base recipes'!$H$5:$H$19,0))&gt;0,"base recipe incomplete","")))),"not found"))</f>
        <v/>
      </c>
      <c r="L471">
        <f>IF(F471="",0,1)</f>
        <v>0</v>
      </c>
    </row>
    <row r="472" spans="1:12" x14ac:dyDescent="0.25">
      <c r="A472" s="5"/>
      <c r="B472" s="12"/>
      <c r="C472" t="str">
        <f>IF(A472="","",IF(ISNUMBER(MATCH(A472,'Ingredients'!$A$5:$A$154,0)),INDEX('Ingredients'!$B$5:$B$154,MATCH(A472,'Ingredients'!$A$5:$A$154,0)),IF(ISNUMBER(MATCH(A472,'Base recipes'!$H$5:$H$19,0)),INDEX('Base recipes'!$I$5:$I$19,MATCH(A472,'Base recipes'!$H$5:$H$19,0)),"")))</f>
        <v/>
      </c>
      <c r="D472" s="13" t="str">
        <f>IF(A472="","",IF(ISNUMBER(MATCH(A472,'Ingredients'!$A$5:$A$154,0)),INDEX('Ingredients'!$G$5:$G$154,MATCH(A472,'Ingredients'!$A$5:$A$154,0)),IF(ISNUMBER(MATCH(A472,'Base recipes'!$H$5:$H$19,0)),INDEX('Base recipes'!$J$5:$J$19,MATCH(A472,'Base recipes'!$H$5:$H$19,0)),"")))</f>
        <v/>
      </c>
      <c r="E472" s="15" t="str">
        <f>IF(OR(A472="",NOT(ISNUMBER(B472)),NOT(ISNUMBER(D472))),"",ROUND(B472*D472,2))</f>
        <v/>
      </c>
      <c r="F472" s="10" t="str">
        <f>IF(A472="","",IF(OR(ISNUMBER(MATCH(A472,'Ingredients'!$A$5:$A$154,0)),ISNUMBER(MATCH(A472,'Base recipes'!$H$5:$H$19,0))),IF(NOT(ISNUMBER(D472)),"price missing",IF(NOT(ISNUMBER(B472)),"quantity missing",IF(ISNUMBER(MATCH(A472,'Ingredients'!$A$5:$A$154,0)),"",IF(INDEX('Base recipes'!$K$5:$K$19,MATCH(A472,'Base recipes'!$H$5:$H$19,0))&gt;0,"base recipe incomplete","")))),"not found"))</f>
        <v/>
      </c>
      <c r="L472">
        <f>IF(F472="",0,1)</f>
        <v>0</v>
      </c>
    </row>
    <row r="473" spans="1:12" x14ac:dyDescent="0.25">
      <c r="A473" s="5"/>
      <c r="B473" s="12"/>
      <c r="C473" t="str">
        <f>IF(A473="","",IF(ISNUMBER(MATCH(A473,'Ingredients'!$A$5:$A$154,0)),INDEX('Ingredients'!$B$5:$B$154,MATCH(A473,'Ingredients'!$A$5:$A$154,0)),IF(ISNUMBER(MATCH(A473,'Base recipes'!$H$5:$H$19,0)),INDEX('Base recipes'!$I$5:$I$19,MATCH(A473,'Base recipes'!$H$5:$H$19,0)),"")))</f>
        <v/>
      </c>
      <c r="D473" s="13" t="str">
        <f>IF(A473="","",IF(ISNUMBER(MATCH(A473,'Ingredients'!$A$5:$A$154,0)),INDEX('Ingredients'!$G$5:$G$154,MATCH(A473,'Ingredients'!$A$5:$A$154,0)),IF(ISNUMBER(MATCH(A473,'Base recipes'!$H$5:$H$19,0)),INDEX('Base recipes'!$J$5:$J$19,MATCH(A473,'Base recipes'!$H$5:$H$19,0)),"")))</f>
        <v/>
      </c>
      <c r="E473" s="15" t="str">
        <f>IF(OR(A473="",NOT(ISNUMBER(B473)),NOT(ISNUMBER(D473))),"",ROUND(B473*D473,2))</f>
        <v/>
      </c>
      <c r="F473" s="10" t="str">
        <f>IF(A473="","",IF(OR(ISNUMBER(MATCH(A473,'Ingredients'!$A$5:$A$154,0)),ISNUMBER(MATCH(A473,'Base recipes'!$H$5:$H$19,0))),IF(NOT(ISNUMBER(D473)),"price missing",IF(NOT(ISNUMBER(B473)),"quantity missing",IF(ISNUMBER(MATCH(A473,'Ingredients'!$A$5:$A$154,0)),"",IF(INDEX('Base recipes'!$K$5:$K$19,MATCH(A473,'Base recipes'!$H$5:$H$19,0))&gt;0,"base recipe incomplete","")))),"not found"))</f>
        <v/>
      </c>
      <c r="L473">
        <f>IF(F473="",0,1)</f>
        <v>0</v>
      </c>
    </row>
    <row r="474" spans="1:12" x14ac:dyDescent="0.25">
      <c r="A474" s="5"/>
      <c r="B474" s="12"/>
      <c r="C474" t="str">
        <f>IF(A474="","",IF(ISNUMBER(MATCH(A474,'Ingredients'!$A$5:$A$154,0)),INDEX('Ingredients'!$B$5:$B$154,MATCH(A474,'Ingredients'!$A$5:$A$154,0)),IF(ISNUMBER(MATCH(A474,'Base recipes'!$H$5:$H$19,0)),INDEX('Base recipes'!$I$5:$I$19,MATCH(A474,'Base recipes'!$H$5:$H$19,0)),"")))</f>
        <v/>
      </c>
      <c r="D474" s="13" t="str">
        <f>IF(A474="","",IF(ISNUMBER(MATCH(A474,'Ingredients'!$A$5:$A$154,0)),INDEX('Ingredients'!$G$5:$G$154,MATCH(A474,'Ingredients'!$A$5:$A$154,0)),IF(ISNUMBER(MATCH(A474,'Base recipes'!$H$5:$H$19,0)),INDEX('Base recipes'!$J$5:$J$19,MATCH(A474,'Base recipes'!$H$5:$H$19,0)),"")))</f>
        <v/>
      </c>
      <c r="E474" s="15" t="str">
        <f>IF(OR(A474="",NOT(ISNUMBER(B474)),NOT(ISNUMBER(D474))),"",ROUND(B474*D474,2))</f>
        <v/>
      </c>
      <c r="F474" s="10" t="str">
        <f>IF(A474="","",IF(OR(ISNUMBER(MATCH(A474,'Ingredients'!$A$5:$A$154,0)),ISNUMBER(MATCH(A474,'Base recipes'!$H$5:$H$19,0))),IF(NOT(ISNUMBER(D474)),"price missing",IF(NOT(ISNUMBER(B474)),"quantity missing",IF(ISNUMBER(MATCH(A474,'Ingredients'!$A$5:$A$154,0)),"",IF(INDEX('Base recipes'!$K$5:$K$19,MATCH(A474,'Base recipes'!$H$5:$H$19,0))&gt;0,"base recipe incomplete","")))),"not found"))</f>
        <v/>
      </c>
      <c r="L474">
        <f>IF(F474="",0,1)</f>
        <v>0</v>
      </c>
    </row>
    <row r="475" spans="1:12" x14ac:dyDescent="0.25">
      <c r="A475" s="5"/>
      <c r="B475" s="12"/>
      <c r="C475" t="str">
        <f>IF(A475="","",IF(ISNUMBER(MATCH(A475,'Ingredients'!$A$5:$A$154,0)),INDEX('Ingredients'!$B$5:$B$154,MATCH(A475,'Ingredients'!$A$5:$A$154,0)),IF(ISNUMBER(MATCH(A475,'Base recipes'!$H$5:$H$19,0)),INDEX('Base recipes'!$I$5:$I$19,MATCH(A475,'Base recipes'!$H$5:$H$19,0)),"")))</f>
        <v/>
      </c>
      <c r="D475" s="13" t="str">
        <f>IF(A475="","",IF(ISNUMBER(MATCH(A475,'Ingredients'!$A$5:$A$154,0)),INDEX('Ingredients'!$G$5:$G$154,MATCH(A475,'Ingredients'!$A$5:$A$154,0)),IF(ISNUMBER(MATCH(A475,'Base recipes'!$H$5:$H$19,0)),INDEX('Base recipes'!$J$5:$J$19,MATCH(A475,'Base recipes'!$H$5:$H$19,0)),"")))</f>
        <v/>
      </c>
      <c r="E475" s="15" t="str">
        <f>IF(OR(A475="",NOT(ISNUMBER(B475)),NOT(ISNUMBER(D475))),"",ROUND(B475*D475,2))</f>
        <v/>
      </c>
      <c r="F475" s="10" t="str">
        <f>IF(A475="","",IF(OR(ISNUMBER(MATCH(A475,'Ingredients'!$A$5:$A$154,0)),ISNUMBER(MATCH(A475,'Base recipes'!$H$5:$H$19,0))),IF(NOT(ISNUMBER(D475)),"price missing",IF(NOT(ISNUMBER(B475)),"quantity missing",IF(ISNUMBER(MATCH(A475,'Ingredients'!$A$5:$A$154,0)),"",IF(INDEX('Base recipes'!$K$5:$K$19,MATCH(A475,'Base recipes'!$H$5:$H$19,0))&gt;0,"base recipe incomplete","")))),"not found"))</f>
        <v/>
      </c>
      <c r="L475">
        <f>IF(F475="",0,1)</f>
        <v>0</v>
      </c>
    </row>
    <row r="476" spans="1:12" x14ac:dyDescent="0.25">
      <c r="A476" s="5"/>
      <c r="B476" s="12"/>
      <c r="C476" t="str">
        <f>IF(A476="","",IF(ISNUMBER(MATCH(A476,'Ingredients'!$A$5:$A$154,0)),INDEX('Ingredients'!$B$5:$B$154,MATCH(A476,'Ingredients'!$A$5:$A$154,0)),IF(ISNUMBER(MATCH(A476,'Base recipes'!$H$5:$H$19,0)),INDEX('Base recipes'!$I$5:$I$19,MATCH(A476,'Base recipes'!$H$5:$H$19,0)),"")))</f>
        <v/>
      </c>
      <c r="D476" s="13" t="str">
        <f>IF(A476="","",IF(ISNUMBER(MATCH(A476,'Ingredients'!$A$5:$A$154,0)),INDEX('Ingredients'!$G$5:$G$154,MATCH(A476,'Ingredients'!$A$5:$A$154,0)),IF(ISNUMBER(MATCH(A476,'Base recipes'!$H$5:$H$19,0)),INDEX('Base recipes'!$J$5:$J$19,MATCH(A476,'Base recipes'!$H$5:$H$19,0)),"")))</f>
        <v/>
      </c>
      <c r="E476" s="15" t="str">
        <f>IF(OR(A476="",NOT(ISNUMBER(B476)),NOT(ISNUMBER(D476))),"",ROUND(B476*D476,2))</f>
        <v/>
      </c>
      <c r="F476" s="10" t="str">
        <f>IF(A476="","",IF(OR(ISNUMBER(MATCH(A476,'Ingredients'!$A$5:$A$154,0)),ISNUMBER(MATCH(A476,'Base recipes'!$H$5:$H$19,0))),IF(NOT(ISNUMBER(D476)),"price missing",IF(NOT(ISNUMBER(B476)),"quantity missing",IF(ISNUMBER(MATCH(A476,'Ingredients'!$A$5:$A$154,0)),"",IF(INDEX('Base recipes'!$K$5:$K$19,MATCH(A476,'Base recipes'!$H$5:$H$19,0))&gt;0,"base recipe incomplete","")))),"not found"))</f>
        <v/>
      </c>
      <c r="L476">
        <f>IF(F476="",0,1)</f>
        <v>0</v>
      </c>
    </row>
    <row r="477" spans="1:12" x14ac:dyDescent="0.25">
      <c r="A477" s="5"/>
      <c r="B477" s="12"/>
      <c r="C477" t="str">
        <f>IF(A477="","",IF(ISNUMBER(MATCH(A477,'Ingredients'!$A$5:$A$154,0)),INDEX('Ingredients'!$B$5:$B$154,MATCH(A477,'Ingredients'!$A$5:$A$154,0)),IF(ISNUMBER(MATCH(A477,'Base recipes'!$H$5:$H$19,0)),INDEX('Base recipes'!$I$5:$I$19,MATCH(A477,'Base recipes'!$H$5:$H$19,0)),"")))</f>
        <v/>
      </c>
      <c r="D477" s="13" t="str">
        <f>IF(A477="","",IF(ISNUMBER(MATCH(A477,'Ingredients'!$A$5:$A$154,0)),INDEX('Ingredients'!$G$5:$G$154,MATCH(A477,'Ingredients'!$A$5:$A$154,0)),IF(ISNUMBER(MATCH(A477,'Base recipes'!$H$5:$H$19,0)),INDEX('Base recipes'!$J$5:$J$19,MATCH(A477,'Base recipes'!$H$5:$H$19,0)),"")))</f>
        <v/>
      </c>
      <c r="E477" s="15" t="str">
        <f>IF(OR(A477="",NOT(ISNUMBER(B477)),NOT(ISNUMBER(D477))),"",ROUND(B477*D477,2))</f>
        <v/>
      </c>
      <c r="F477" s="10" t="str">
        <f>IF(A477="","",IF(OR(ISNUMBER(MATCH(A477,'Ingredients'!$A$5:$A$154,0)),ISNUMBER(MATCH(A477,'Base recipes'!$H$5:$H$19,0))),IF(NOT(ISNUMBER(D477)),"price missing",IF(NOT(ISNUMBER(B477)),"quantity missing",IF(ISNUMBER(MATCH(A477,'Ingredients'!$A$5:$A$154,0)),"",IF(INDEX('Base recipes'!$K$5:$K$19,MATCH(A477,'Base recipes'!$H$5:$H$19,0))&gt;0,"base recipe incomplete","")))),"not found"))</f>
        <v/>
      </c>
      <c r="L477">
        <f>IF(F477="",0,1)</f>
        <v>0</v>
      </c>
    </row>
    <row r="478" spans="1:12" x14ac:dyDescent="0.25">
      <c r="A478" s="5"/>
      <c r="B478" s="12"/>
      <c r="C478" t="str">
        <f>IF(A478="","",IF(ISNUMBER(MATCH(A478,'Ingredients'!$A$5:$A$154,0)),INDEX('Ingredients'!$B$5:$B$154,MATCH(A478,'Ingredients'!$A$5:$A$154,0)),IF(ISNUMBER(MATCH(A478,'Base recipes'!$H$5:$H$19,0)),INDEX('Base recipes'!$I$5:$I$19,MATCH(A478,'Base recipes'!$H$5:$H$19,0)),"")))</f>
        <v/>
      </c>
      <c r="D478" s="13" t="str">
        <f>IF(A478="","",IF(ISNUMBER(MATCH(A478,'Ingredients'!$A$5:$A$154,0)),INDEX('Ingredients'!$G$5:$G$154,MATCH(A478,'Ingredients'!$A$5:$A$154,0)),IF(ISNUMBER(MATCH(A478,'Base recipes'!$H$5:$H$19,0)),INDEX('Base recipes'!$J$5:$J$19,MATCH(A478,'Base recipes'!$H$5:$H$19,0)),"")))</f>
        <v/>
      </c>
      <c r="E478" s="15" t="str">
        <f>IF(OR(A478="",NOT(ISNUMBER(B478)),NOT(ISNUMBER(D478))),"",ROUND(B478*D478,2))</f>
        <v/>
      </c>
      <c r="F478" s="10" t="str">
        <f>IF(A478="","",IF(OR(ISNUMBER(MATCH(A478,'Ingredients'!$A$5:$A$154,0)),ISNUMBER(MATCH(A478,'Base recipes'!$H$5:$H$19,0))),IF(NOT(ISNUMBER(D478)),"price missing",IF(NOT(ISNUMBER(B478)),"quantity missing",IF(ISNUMBER(MATCH(A478,'Ingredients'!$A$5:$A$154,0)),"",IF(INDEX('Base recipes'!$K$5:$K$19,MATCH(A478,'Base recipes'!$H$5:$H$19,0))&gt;0,"base recipe incomplete","")))),"not found"))</f>
        <v/>
      </c>
      <c r="L478">
        <f>IF(F478="",0,1)</f>
        <v>0</v>
      </c>
    </row>
    <row r="479" spans="1:12" x14ac:dyDescent="0.25">
      <c r="A479" s="5"/>
      <c r="B479" s="12"/>
      <c r="C479" t="str">
        <f>IF(A479="","",IF(ISNUMBER(MATCH(A479,'Ingredients'!$A$5:$A$154,0)),INDEX('Ingredients'!$B$5:$B$154,MATCH(A479,'Ingredients'!$A$5:$A$154,0)),IF(ISNUMBER(MATCH(A479,'Base recipes'!$H$5:$H$19,0)),INDEX('Base recipes'!$I$5:$I$19,MATCH(A479,'Base recipes'!$H$5:$H$19,0)),"")))</f>
        <v/>
      </c>
      <c r="D479" s="13" t="str">
        <f>IF(A479="","",IF(ISNUMBER(MATCH(A479,'Ingredients'!$A$5:$A$154,0)),INDEX('Ingredients'!$G$5:$G$154,MATCH(A479,'Ingredients'!$A$5:$A$154,0)),IF(ISNUMBER(MATCH(A479,'Base recipes'!$H$5:$H$19,0)),INDEX('Base recipes'!$J$5:$J$19,MATCH(A479,'Base recipes'!$H$5:$H$19,0)),"")))</f>
        <v/>
      </c>
      <c r="E479" s="15" t="str">
        <f>IF(OR(A479="",NOT(ISNUMBER(B479)),NOT(ISNUMBER(D479))),"",ROUND(B479*D479,2))</f>
        <v/>
      </c>
      <c r="F479" s="10" t="str">
        <f>IF(A479="","",IF(OR(ISNUMBER(MATCH(A479,'Ingredients'!$A$5:$A$154,0)),ISNUMBER(MATCH(A479,'Base recipes'!$H$5:$H$19,0))),IF(NOT(ISNUMBER(D479)),"price missing",IF(NOT(ISNUMBER(B479)),"quantity missing",IF(ISNUMBER(MATCH(A479,'Ingredients'!$A$5:$A$154,0)),"",IF(INDEX('Base recipes'!$K$5:$K$19,MATCH(A479,'Base recipes'!$H$5:$H$19,0))&gt;0,"base recipe incomplete","")))),"not found"))</f>
        <v/>
      </c>
      <c r="L479">
        <f>IF(F479="",0,1)</f>
        <v>0</v>
      </c>
    </row>
    <row r="480" spans="1:12" x14ac:dyDescent="0.25">
      <c r="A480" s="5"/>
      <c r="B480" s="12"/>
      <c r="C480" t="str">
        <f>IF(A480="","",IF(ISNUMBER(MATCH(A480,'Ingredients'!$A$5:$A$154,0)),INDEX('Ingredients'!$B$5:$B$154,MATCH(A480,'Ingredients'!$A$5:$A$154,0)),IF(ISNUMBER(MATCH(A480,'Base recipes'!$H$5:$H$19,0)),INDEX('Base recipes'!$I$5:$I$19,MATCH(A480,'Base recipes'!$H$5:$H$19,0)),"")))</f>
        <v/>
      </c>
      <c r="D480" s="13" t="str">
        <f>IF(A480="","",IF(ISNUMBER(MATCH(A480,'Ingredients'!$A$5:$A$154,0)),INDEX('Ingredients'!$G$5:$G$154,MATCH(A480,'Ingredients'!$A$5:$A$154,0)),IF(ISNUMBER(MATCH(A480,'Base recipes'!$H$5:$H$19,0)),INDEX('Base recipes'!$J$5:$J$19,MATCH(A480,'Base recipes'!$H$5:$H$19,0)),"")))</f>
        <v/>
      </c>
      <c r="E480" s="15" t="str">
        <f>IF(OR(A480="",NOT(ISNUMBER(B480)),NOT(ISNUMBER(D480))),"",ROUND(B480*D480,2))</f>
        <v/>
      </c>
      <c r="F480" s="10" t="str">
        <f>IF(A480="","",IF(OR(ISNUMBER(MATCH(A480,'Ingredients'!$A$5:$A$154,0)),ISNUMBER(MATCH(A480,'Base recipes'!$H$5:$H$19,0))),IF(NOT(ISNUMBER(D480)),"price missing",IF(NOT(ISNUMBER(B480)),"quantity missing",IF(ISNUMBER(MATCH(A480,'Ingredients'!$A$5:$A$154,0)),"",IF(INDEX('Base recipes'!$K$5:$K$19,MATCH(A480,'Base recipes'!$H$5:$H$19,0))&gt;0,"base recipe incomplete","")))),"not found"))</f>
        <v/>
      </c>
      <c r="L480">
        <f>IF(F480="",0,1)</f>
        <v>0</v>
      </c>
    </row>
    <row r="481" spans="1:12" x14ac:dyDescent="0.25">
      <c r="A481" s="5"/>
      <c r="B481" s="12"/>
      <c r="C481" t="str">
        <f>IF(A481="","",IF(ISNUMBER(MATCH(A481,'Ingredients'!$A$5:$A$154,0)),INDEX('Ingredients'!$B$5:$B$154,MATCH(A481,'Ingredients'!$A$5:$A$154,0)),IF(ISNUMBER(MATCH(A481,'Base recipes'!$H$5:$H$19,0)),INDEX('Base recipes'!$I$5:$I$19,MATCH(A481,'Base recipes'!$H$5:$H$19,0)),"")))</f>
        <v/>
      </c>
      <c r="D481" s="13" t="str">
        <f>IF(A481="","",IF(ISNUMBER(MATCH(A481,'Ingredients'!$A$5:$A$154,0)),INDEX('Ingredients'!$G$5:$G$154,MATCH(A481,'Ingredients'!$A$5:$A$154,0)),IF(ISNUMBER(MATCH(A481,'Base recipes'!$H$5:$H$19,0)),INDEX('Base recipes'!$J$5:$J$19,MATCH(A481,'Base recipes'!$H$5:$H$19,0)),"")))</f>
        <v/>
      </c>
      <c r="E481" s="15" t="str">
        <f>IF(OR(A481="",NOT(ISNUMBER(B481)),NOT(ISNUMBER(D481))),"",ROUND(B481*D481,2))</f>
        <v/>
      </c>
      <c r="F481" s="10" t="str">
        <f>IF(A481="","",IF(OR(ISNUMBER(MATCH(A481,'Ingredients'!$A$5:$A$154,0)),ISNUMBER(MATCH(A481,'Base recipes'!$H$5:$H$19,0))),IF(NOT(ISNUMBER(D481)),"price missing",IF(NOT(ISNUMBER(B481)),"quantity missing",IF(ISNUMBER(MATCH(A481,'Ingredients'!$A$5:$A$154,0)),"",IF(INDEX('Base recipes'!$K$5:$K$19,MATCH(A481,'Base recipes'!$H$5:$H$19,0))&gt;0,"base recipe incomplete","")))),"not found"))</f>
        <v/>
      </c>
      <c r="L481">
        <f>IF(F481="",0,1)</f>
        <v>0</v>
      </c>
    </row>
    <row r="482" spans="1:5" x14ac:dyDescent="0.25">
      <c r="A482" s="16" t="s">
        <v>47</v>
      </c>
      <c r="E482" s="9" t="str">
        <f>IF(A465="","",ROUND(SUM(E467:E481),2))</f>
        <v/>
      </c>
    </row>
    <row r="483" spans="1:5" x14ac:dyDescent="0.25">
      <c r="A483" s="16" t="s">
        <v>50</v>
      </c>
      <c r="E483" s="9" t="str">
        <f>IF(OR(A465="",NOT(ISNUMBER(C465))),"",IF(C465&lt;=0,"",ROUND(E482/C465,2)))</f>
        <v/>
      </c>
    </row>
    <row r="485" spans="1:5" x14ac:dyDescent="0.25">
      <c r="A485" s="11"/>
      <c r="B485" s="2" t="s">
        <v>52</v>
      </c>
      <c r="C485" s="5"/>
      <c r="D485" s="2" t="str">
        <f>IF(C485=1,"portion","portions")</f>
        <v>portions</v>
      </c>
      <c r="E485" s="10" t="str">
        <f>IF(A485="","",IF(COUNTIF($H$5:$H$34,A485)&gt;1,"name used twice, only the first counts",IF(NOT(ISNUMBER(C485)),"number of portions missing",IF(C485&lt;=0,"number of portions missing",IF(SUM(L487:L501)&gt;0,"check the rows with a note","")))))</f>
        <v/>
      </c>
    </row>
    <row r="486" spans="1:6" x14ac:dyDescent="0.25">
      <c r="A486" s="4" t="s">
        <v>43</v>
      </c>
      <c r="B486" s="4" t="s">
        <v>44</v>
      </c>
      <c r="C486" s="4" t="s">
        <v>18</v>
      </c>
      <c r="D486" s="4" t="s">
        <v>45</v>
      </c>
      <c r="E486" s="4" t="s">
        <v>46</v>
      </c>
      <c r="F486" s="4" t="s">
        <v>24</v>
      </c>
    </row>
    <row r="487" spans="1:12" x14ac:dyDescent="0.25">
      <c r="A487" s="5"/>
      <c r="B487" s="12"/>
      <c r="C487" t="str">
        <f>IF(A487="","",IF(ISNUMBER(MATCH(A487,'Ingredients'!$A$5:$A$154,0)),INDEX('Ingredients'!$B$5:$B$154,MATCH(A487,'Ingredients'!$A$5:$A$154,0)),IF(ISNUMBER(MATCH(A487,'Base recipes'!$H$5:$H$19,0)),INDEX('Base recipes'!$I$5:$I$19,MATCH(A487,'Base recipes'!$H$5:$H$19,0)),"")))</f>
        <v/>
      </c>
      <c r="D487" s="13" t="str">
        <f>IF(A487="","",IF(ISNUMBER(MATCH(A487,'Ingredients'!$A$5:$A$154,0)),INDEX('Ingredients'!$G$5:$G$154,MATCH(A487,'Ingredients'!$A$5:$A$154,0)),IF(ISNUMBER(MATCH(A487,'Base recipes'!$H$5:$H$19,0)),INDEX('Base recipes'!$J$5:$J$19,MATCH(A487,'Base recipes'!$H$5:$H$19,0)),"")))</f>
        <v/>
      </c>
      <c r="E487" s="15" t="str">
        <f>IF(OR(A487="",NOT(ISNUMBER(B487)),NOT(ISNUMBER(D487))),"",ROUND(B487*D487,2))</f>
        <v/>
      </c>
      <c r="F487" s="10" t="str">
        <f>IF(A487="","",IF(OR(ISNUMBER(MATCH(A487,'Ingredients'!$A$5:$A$154,0)),ISNUMBER(MATCH(A487,'Base recipes'!$H$5:$H$19,0))),IF(NOT(ISNUMBER(D487)),"price missing",IF(NOT(ISNUMBER(B487)),"quantity missing",IF(ISNUMBER(MATCH(A487,'Ingredients'!$A$5:$A$154,0)),"",IF(INDEX('Base recipes'!$K$5:$K$19,MATCH(A487,'Base recipes'!$H$5:$H$19,0))&gt;0,"base recipe incomplete","")))),"not found"))</f>
        <v/>
      </c>
      <c r="L487">
        <f>IF(F487="",0,1)</f>
        <v>0</v>
      </c>
    </row>
    <row r="488" spans="1:12" x14ac:dyDescent="0.25">
      <c r="A488" s="5"/>
      <c r="B488" s="12"/>
      <c r="C488" t="str">
        <f>IF(A488="","",IF(ISNUMBER(MATCH(A488,'Ingredients'!$A$5:$A$154,0)),INDEX('Ingredients'!$B$5:$B$154,MATCH(A488,'Ingredients'!$A$5:$A$154,0)),IF(ISNUMBER(MATCH(A488,'Base recipes'!$H$5:$H$19,0)),INDEX('Base recipes'!$I$5:$I$19,MATCH(A488,'Base recipes'!$H$5:$H$19,0)),"")))</f>
        <v/>
      </c>
      <c r="D488" s="13" t="str">
        <f>IF(A488="","",IF(ISNUMBER(MATCH(A488,'Ingredients'!$A$5:$A$154,0)),INDEX('Ingredients'!$G$5:$G$154,MATCH(A488,'Ingredients'!$A$5:$A$154,0)),IF(ISNUMBER(MATCH(A488,'Base recipes'!$H$5:$H$19,0)),INDEX('Base recipes'!$J$5:$J$19,MATCH(A488,'Base recipes'!$H$5:$H$19,0)),"")))</f>
        <v/>
      </c>
      <c r="E488" s="15" t="str">
        <f>IF(OR(A488="",NOT(ISNUMBER(B488)),NOT(ISNUMBER(D488))),"",ROUND(B488*D488,2))</f>
        <v/>
      </c>
      <c r="F488" s="10" t="str">
        <f>IF(A488="","",IF(OR(ISNUMBER(MATCH(A488,'Ingredients'!$A$5:$A$154,0)),ISNUMBER(MATCH(A488,'Base recipes'!$H$5:$H$19,0))),IF(NOT(ISNUMBER(D488)),"price missing",IF(NOT(ISNUMBER(B488)),"quantity missing",IF(ISNUMBER(MATCH(A488,'Ingredients'!$A$5:$A$154,0)),"",IF(INDEX('Base recipes'!$K$5:$K$19,MATCH(A488,'Base recipes'!$H$5:$H$19,0))&gt;0,"base recipe incomplete","")))),"not found"))</f>
        <v/>
      </c>
      <c r="L488">
        <f>IF(F488="",0,1)</f>
        <v>0</v>
      </c>
    </row>
    <row r="489" spans="1:12" x14ac:dyDescent="0.25">
      <c r="A489" s="5"/>
      <c r="B489" s="12"/>
      <c r="C489" t="str">
        <f>IF(A489="","",IF(ISNUMBER(MATCH(A489,'Ingredients'!$A$5:$A$154,0)),INDEX('Ingredients'!$B$5:$B$154,MATCH(A489,'Ingredients'!$A$5:$A$154,0)),IF(ISNUMBER(MATCH(A489,'Base recipes'!$H$5:$H$19,0)),INDEX('Base recipes'!$I$5:$I$19,MATCH(A489,'Base recipes'!$H$5:$H$19,0)),"")))</f>
        <v/>
      </c>
      <c r="D489" s="13" t="str">
        <f>IF(A489="","",IF(ISNUMBER(MATCH(A489,'Ingredients'!$A$5:$A$154,0)),INDEX('Ingredients'!$G$5:$G$154,MATCH(A489,'Ingredients'!$A$5:$A$154,0)),IF(ISNUMBER(MATCH(A489,'Base recipes'!$H$5:$H$19,0)),INDEX('Base recipes'!$J$5:$J$19,MATCH(A489,'Base recipes'!$H$5:$H$19,0)),"")))</f>
        <v/>
      </c>
      <c r="E489" s="15" t="str">
        <f>IF(OR(A489="",NOT(ISNUMBER(B489)),NOT(ISNUMBER(D489))),"",ROUND(B489*D489,2))</f>
        <v/>
      </c>
      <c r="F489" s="10" t="str">
        <f>IF(A489="","",IF(OR(ISNUMBER(MATCH(A489,'Ingredients'!$A$5:$A$154,0)),ISNUMBER(MATCH(A489,'Base recipes'!$H$5:$H$19,0))),IF(NOT(ISNUMBER(D489)),"price missing",IF(NOT(ISNUMBER(B489)),"quantity missing",IF(ISNUMBER(MATCH(A489,'Ingredients'!$A$5:$A$154,0)),"",IF(INDEX('Base recipes'!$K$5:$K$19,MATCH(A489,'Base recipes'!$H$5:$H$19,0))&gt;0,"base recipe incomplete","")))),"not found"))</f>
        <v/>
      </c>
      <c r="L489">
        <f>IF(F489="",0,1)</f>
        <v>0</v>
      </c>
    </row>
    <row r="490" spans="1:12" x14ac:dyDescent="0.25">
      <c r="A490" s="5"/>
      <c r="B490" s="12"/>
      <c r="C490" t="str">
        <f>IF(A490="","",IF(ISNUMBER(MATCH(A490,'Ingredients'!$A$5:$A$154,0)),INDEX('Ingredients'!$B$5:$B$154,MATCH(A490,'Ingredients'!$A$5:$A$154,0)),IF(ISNUMBER(MATCH(A490,'Base recipes'!$H$5:$H$19,0)),INDEX('Base recipes'!$I$5:$I$19,MATCH(A490,'Base recipes'!$H$5:$H$19,0)),"")))</f>
        <v/>
      </c>
      <c r="D490" s="13" t="str">
        <f>IF(A490="","",IF(ISNUMBER(MATCH(A490,'Ingredients'!$A$5:$A$154,0)),INDEX('Ingredients'!$G$5:$G$154,MATCH(A490,'Ingredients'!$A$5:$A$154,0)),IF(ISNUMBER(MATCH(A490,'Base recipes'!$H$5:$H$19,0)),INDEX('Base recipes'!$J$5:$J$19,MATCH(A490,'Base recipes'!$H$5:$H$19,0)),"")))</f>
        <v/>
      </c>
      <c r="E490" s="15" t="str">
        <f>IF(OR(A490="",NOT(ISNUMBER(B490)),NOT(ISNUMBER(D490))),"",ROUND(B490*D490,2))</f>
        <v/>
      </c>
      <c r="F490" s="10" t="str">
        <f>IF(A490="","",IF(OR(ISNUMBER(MATCH(A490,'Ingredients'!$A$5:$A$154,0)),ISNUMBER(MATCH(A490,'Base recipes'!$H$5:$H$19,0))),IF(NOT(ISNUMBER(D490)),"price missing",IF(NOT(ISNUMBER(B490)),"quantity missing",IF(ISNUMBER(MATCH(A490,'Ingredients'!$A$5:$A$154,0)),"",IF(INDEX('Base recipes'!$K$5:$K$19,MATCH(A490,'Base recipes'!$H$5:$H$19,0))&gt;0,"base recipe incomplete","")))),"not found"))</f>
        <v/>
      </c>
      <c r="L490">
        <f>IF(F490="",0,1)</f>
        <v>0</v>
      </c>
    </row>
    <row r="491" spans="1:12" x14ac:dyDescent="0.25">
      <c r="A491" s="5"/>
      <c r="B491" s="12"/>
      <c r="C491" t="str">
        <f>IF(A491="","",IF(ISNUMBER(MATCH(A491,'Ingredients'!$A$5:$A$154,0)),INDEX('Ingredients'!$B$5:$B$154,MATCH(A491,'Ingredients'!$A$5:$A$154,0)),IF(ISNUMBER(MATCH(A491,'Base recipes'!$H$5:$H$19,0)),INDEX('Base recipes'!$I$5:$I$19,MATCH(A491,'Base recipes'!$H$5:$H$19,0)),"")))</f>
        <v/>
      </c>
      <c r="D491" s="13" t="str">
        <f>IF(A491="","",IF(ISNUMBER(MATCH(A491,'Ingredients'!$A$5:$A$154,0)),INDEX('Ingredients'!$G$5:$G$154,MATCH(A491,'Ingredients'!$A$5:$A$154,0)),IF(ISNUMBER(MATCH(A491,'Base recipes'!$H$5:$H$19,0)),INDEX('Base recipes'!$J$5:$J$19,MATCH(A491,'Base recipes'!$H$5:$H$19,0)),"")))</f>
        <v/>
      </c>
      <c r="E491" s="15" t="str">
        <f>IF(OR(A491="",NOT(ISNUMBER(B491)),NOT(ISNUMBER(D491))),"",ROUND(B491*D491,2))</f>
        <v/>
      </c>
      <c r="F491" s="10" t="str">
        <f>IF(A491="","",IF(OR(ISNUMBER(MATCH(A491,'Ingredients'!$A$5:$A$154,0)),ISNUMBER(MATCH(A491,'Base recipes'!$H$5:$H$19,0))),IF(NOT(ISNUMBER(D491)),"price missing",IF(NOT(ISNUMBER(B491)),"quantity missing",IF(ISNUMBER(MATCH(A491,'Ingredients'!$A$5:$A$154,0)),"",IF(INDEX('Base recipes'!$K$5:$K$19,MATCH(A491,'Base recipes'!$H$5:$H$19,0))&gt;0,"base recipe incomplete","")))),"not found"))</f>
        <v/>
      </c>
      <c r="L491">
        <f>IF(F491="",0,1)</f>
        <v>0</v>
      </c>
    </row>
    <row r="492" spans="1:12" x14ac:dyDescent="0.25">
      <c r="A492" s="5"/>
      <c r="B492" s="12"/>
      <c r="C492" t="str">
        <f>IF(A492="","",IF(ISNUMBER(MATCH(A492,'Ingredients'!$A$5:$A$154,0)),INDEX('Ingredients'!$B$5:$B$154,MATCH(A492,'Ingredients'!$A$5:$A$154,0)),IF(ISNUMBER(MATCH(A492,'Base recipes'!$H$5:$H$19,0)),INDEX('Base recipes'!$I$5:$I$19,MATCH(A492,'Base recipes'!$H$5:$H$19,0)),"")))</f>
        <v/>
      </c>
      <c r="D492" s="13" t="str">
        <f>IF(A492="","",IF(ISNUMBER(MATCH(A492,'Ingredients'!$A$5:$A$154,0)),INDEX('Ingredients'!$G$5:$G$154,MATCH(A492,'Ingredients'!$A$5:$A$154,0)),IF(ISNUMBER(MATCH(A492,'Base recipes'!$H$5:$H$19,0)),INDEX('Base recipes'!$J$5:$J$19,MATCH(A492,'Base recipes'!$H$5:$H$19,0)),"")))</f>
        <v/>
      </c>
      <c r="E492" s="15" t="str">
        <f>IF(OR(A492="",NOT(ISNUMBER(B492)),NOT(ISNUMBER(D492))),"",ROUND(B492*D492,2))</f>
        <v/>
      </c>
      <c r="F492" s="10" t="str">
        <f>IF(A492="","",IF(OR(ISNUMBER(MATCH(A492,'Ingredients'!$A$5:$A$154,0)),ISNUMBER(MATCH(A492,'Base recipes'!$H$5:$H$19,0))),IF(NOT(ISNUMBER(D492)),"price missing",IF(NOT(ISNUMBER(B492)),"quantity missing",IF(ISNUMBER(MATCH(A492,'Ingredients'!$A$5:$A$154,0)),"",IF(INDEX('Base recipes'!$K$5:$K$19,MATCH(A492,'Base recipes'!$H$5:$H$19,0))&gt;0,"base recipe incomplete","")))),"not found"))</f>
        <v/>
      </c>
      <c r="L492">
        <f>IF(F492="",0,1)</f>
        <v>0</v>
      </c>
    </row>
    <row r="493" spans="1:12" x14ac:dyDescent="0.25">
      <c r="A493" s="5"/>
      <c r="B493" s="12"/>
      <c r="C493" t="str">
        <f>IF(A493="","",IF(ISNUMBER(MATCH(A493,'Ingredients'!$A$5:$A$154,0)),INDEX('Ingredients'!$B$5:$B$154,MATCH(A493,'Ingredients'!$A$5:$A$154,0)),IF(ISNUMBER(MATCH(A493,'Base recipes'!$H$5:$H$19,0)),INDEX('Base recipes'!$I$5:$I$19,MATCH(A493,'Base recipes'!$H$5:$H$19,0)),"")))</f>
        <v/>
      </c>
      <c r="D493" s="13" t="str">
        <f>IF(A493="","",IF(ISNUMBER(MATCH(A493,'Ingredients'!$A$5:$A$154,0)),INDEX('Ingredients'!$G$5:$G$154,MATCH(A493,'Ingredients'!$A$5:$A$154,0)),IF(ISNUMBER(MATCH(A493,'Base recipes'!$H$5:$H$19,0)),INDEX('Base recipes'!$J$5:$J$19,MATCH(A493,'Base recipes'!$H$5:$H$19,0)),"")))</f>
        <v/>
      </c>
      <c r="E493" s="15" t="str">
        <f>IF(OR(A493="",NOT(ISNUMBER(B493)),NOT(ISNUMBER(D493))),"",ROUND(B493*D493,2))</f>
        <v/>
      </c>
      <c r="F493" s="10" t="str">
        <f>IF(A493="","",IF(OR(ISNUMBER(MATCH(A493,'Ingredients'!$A$5:$A$154,0)),ISNUMBER(MATCH(A493,'Base recipes'!$H$5:$H$19,0))),IF(NOT(ISNUMBER(D493)),"price missing",IF(NOT(ISNUMBER(B493)),"quantity missing",IF(ISNUMBER(MATCH(A493,'Ingredients'!$A$5:$A$154,0)),"",IF(INDEX('Base recipes'!$K$5:$K$19,MATCH(A493,'Base recipes'!$H$5:$H$19,0))&gt;0,"base recipe incomplete","")))),"not found"))</f>
        <v/>
      </c>
      <c r="L493">
        <f>IF(F493="",0,1)</f>
        <v>0</v>
      </c>
    </row>
    <row r="494" spans="1:12" x14ac:dyDescent="0.25">
      <c r="A494" s="5"/>
      <c r="B494" s="12"/>
      <c r="C494" t="str">
        <f>IF(A494="","",IF(ISNUMBER(MATCH(A494,'Ingredients'!$A$5:$A$154,0)),INDEX('Ingredients'!$B$5:$B$154,MATCH(A494,'Ingredients'!$A$5:$A$154,0)),IF(ISNUMBER(MATCH(A494,'Base recipes'!$H$5:$H$19,0)),INDEX('Base recipes'!$I$5:$I$19,MATCH(A494,'Base recipes'!$H$5:$H$19,0)),"")))</f>
        <v/>
      </c>
      <c r="D494" s="13" t="str">
        <f>IF(A494="","",IF(ISNUMBER(MATCH(A494,'Ingredients'!$A$5:$A$154,0)),INDEX('Ingredients'!$G$5:$G$154,MATCH(A494,'Ingredients'!$A$5:$A$154,0)),IF(ISNUMBER(MATCH(A494,'Base recipes'!$H$5:$H$19,0)),INDEX('Base recipes'!$J$5:$J$19,MATCH(A494,'Base recipes'!$H$5:$H$19,0)),"")))</f>
        <v/>
      </c>
      <c r="E494" s="15" t="str">
        <f>IF(OR(A494="",NOT(ISNUMBER(B494)),NOT(ISNUMBER(D494))),"",ROUND(B494*D494,2))</f>
        <v/>
      </c>
      <c r="F494" s="10" t="str">
        <f>IF(A494="","",IF(OR(ISNUMBER(MATCH(A494,'Ingredients'!$A$5:$A$154,0)),ISNUMBER(MATCH(A494,'Base recipes'!$H$5:$H$19,0))),IF(NOT(ISNUMBER(D494)),"price missing",IF(NOT(ISNUMBER(B494)),"quantity missing",IF(ISNUMBER(MATCH(A494,'Ingredients'!$A$5:$A$154,0)),"",IF(INDEX('Base recipes'!$K$5:$K$19,MATCH(A494,'Base recipes'!$H$5:$H$19,0))&gt;0,"base recipe incomplete","")))),"not found"))</f>
        <v/>
      </c>
      <c r="L494">
        <f>IF(F494="",0,1)</f>
        <v>0</v>
      </c>
    </row>
    <row r="495" spans="1:12" x14ac:dyDescent="0.25">
      <c r="A495" s="5"/>
      <c r="B495" s="12"/>
      <c r="C495" t="str">
        <f>IF(A495="","",IF(ISNUMBER(MATCH(A495,'Ingredients'!$A$5:$A$154,0)),INDEX('Ingredients'!$B$5:$B$154,MATCH(A495,'Ingredients'!$A$5:$A$154,0)),IF(ISNUMBER(MATCH(A495,'Base recipes'!$H$5:$H$19,0)),INDEX('Base recipes'!$I$5:$I$19,MATCH(A495,'Base recipes'!$H$5:$H$19,0)),"")))</f>
        <v/>
      </c>
      <c r="D495" s="13" t="str">
        <f>IF(A495="","",IF(ISNUMBER(MATCH(A495,'Ingredients'!$A$5:$A$154,0)),INDEX('Ingredients'!$G$5:$G$154,MATCH(A495,'Ingredients'!$A$5:$A$154,0)),IF(ISNUMBER(MATCH(A495,'Base recipes'!$H$5:$H$19,0)),INDEX('Base recipes'!$J$5:$J$19,MATCH(A495,'Base recipes'!$H$5:$H$19,0)),"")))</f>
        <v/>
      </c>
      <c r="E495" s="15" t="str">
        <f>IF(OR(A495="",NOT(ISNUMBER(B495)),NOT(ISNUMBER(D495))),"",ROUND(B495*D495,2))</f>
        <v/>
      </c>
      <c r="F495" s="10" t="str">
        <f>IF(A495="","",IF(OR(ISNUMBER(MATCH(A495,'Ingredients'!$A$5:$A$154,0)),ISNUMBER(MATCH(A495,'Base recipes'!$H$5:$H$19,0))),IF(NOT(ISNUMBER(D495)),"price missing",IF(NOT(ISNUMBER(B495)),"quantity missing",IF(ISNUMBER(MATCH(A495,'Ingredients'!$A$5:$A$154,0)),"",IF(INDEX('Base recipes'!$K$5:$K$19,MATCH(A495,'Base recipes'!$H$5:$H$19,0))&gt;0,"base recipe incomplete","")))),"not found"))</f>
        <v/>
      </c>
      <c r="L495">
        <f>IF(F495="",0,1)</f>
        <v>0</v>
      </c>
    </row>
    <row r="496" spans="1:12" x14ac:dyDescent="0.25">
      <c r="A496" s="5"/>
      <c r="B496" s="12"/>
      <c r="C496" t="str">
        <f>IF(A496="","",IF(ISNUMBER(MATCH(A496,'Ingredients'!$A$5:$A$154,0)),INDEX('Ingredients'!$B$5:$B$154,MATCH(A496,'Ingredients'!$A$5:$A$154,0)),IF(ISNUMBER(MATCH(A496,'Base recipes'!$H$5:$H$19,0)),INDEX('Base recipes'!$I$5:$I$19,MATCH(A496,'Base recipes'!$H$5:$H$19,0)),"")))</f>
        <v/>
      </c>
      <c r="D496" s="13" t="str">
        <f>IF(A496="","",IF(ISNUMBER(MATCH(A496,'Ingredients'!$A$5:$A$154,0)),INDEX('Ingredients'!$G$5:$G$154,MATCH(A496,'Ingredients'!$A$5:$A$154,0)),IF(ISNUMBER(MATCH(A496,'Base recipes'!$H$5:$H$19,0)),INDEX('Base recipes'!$J$5:$J$19,MATCH(A496,'Base recipes'!$H$5:$H$19,0)),"")))</f>
        <v/>
      </c>
      <c r="E496" s="15" t="str">
        <f>IF(OR(A496="",NOT(ISNUMBER(B496)),NOT(ISNUMBER(D496))),"",ROUND(B496*D496,2))</f>
        <v/>
      </c>
      <c r="F496" s="10" t="str">
        <f>IF(A496="","",IF(OR(ISNUMBER(MATCH(A496,'Ingredients'!$A$5:$A$154,0)),ISNUMBER(MATCH(A496,'Base recipes'!$H$5:$H$19,0))),IF(NOT(ISNUMBER(D496)),"price missing",IF(NOT(ISNUMBER(B496)),"quantity missing",IF(ISNUMBER(MATCH(A496,'Ingredients'!$A$5:$A$154,0)),"",IF(INDEX('Base recipes'!$K$5:$K$19,MATCH(A496,'Base recipes'!$H$5:$H$19,0))&gt;0,"base recipe incomplete","")))),"not found"))</f>
        <v/>
      </c>
      <c r="L496">
        <f>IF(F496="",0,1)</f>
        <v>0</v>
      </c>
    </row>
    <row r="497" spans="1:12" x14ac:dyDescent="0.25">
      <c r="A497" s="5"/>
      <c r="B497" s="12"/>
      <c r="C497" t="str">
        <f>IF(A497="","",IF(ISNUMBER(MATCH(A497,'Ingredients'!$A$5:$A$154,0)),INDEX('Ingredients'!$B$5:$B$154,MATCH(A497,'Ingredients'!$A$5:$A$154,0)),IF(ISNUMBER(MATCH(A497,'Base recipes'!$H$5:$H$19,0)),INDEX('Base recipes'!$I$5:$I$19,MATCH(A497,'Base recipes'!$H$5:$H$19,0)),"")))</f>
        <v/>
      </c>
      <c r="D497" s="13" t="str">
        <f>IF(A497="","",IF(ISNUMBER(MATCH(A497,'Ingredients'!$A$5:$A$154,0)),INDEX('Ingredients'!$G$5:$G$154,MATCH(A497,'Ingredients'!$A$5:$A$154,0)),IF(ISNUMBER(MATCH(A497,'Base recipes'!$H$5:$H$19,0)),INDEX('Base recipes'!$J$5:$J$19,MATCH(A497,'Base recipes'!$H$5:$H$19,0)),"")))</f>
        <v/>
      </c>
      <c r="E497" s="15" t="str">
        <f>IF(OR(A497="",NOT(ISNUMBER(B497)),NOT(ISNUMBER(D497))),"",ROUND(B497*D497,2))</f>
        <v/>
      </c>
      <c r="F497" s="10" t="str">
        <f>IF(A497="","",IF(OR(ISNUMBER(MATCH(A497,'Ingredients'!$A$5:$A$154,0)),ISNUMBER(MATCH(A497,'Base recipes'!$H$5:$H$19,0))),IF(NOT(ISNUMBER(D497)),"price missing",IF(NOT(ISNUMBER(B497)),"quantity missing",IF(ISNUMBER(MATCH(A497,'Ingredients'!$A$5:$A$154,0)),"",IF(INDEX('Base recipes'!$K$5:$K$19,MATCH(A497,'Base recipes'!$H$5:$H$19,0))&gt;0,"base recipe incomplete","")))),"not found"))</f>
        <v/>
      </c>
      <c r="L497">
        <f>IF(F497="",0,1)</f>
        <v>0</v>
      </c>
    </row>
    <row r="498" spans="1:12" x14ac:dyDescent="0.25">
      <c r="A498" s="5"/>
      <c r="B498" s="12"/>
      <c r="C498" t="str">
        <f>IF(A498="","",IF(ISNUMBER(MATCH(A498,'Ingredients'!$A$5:$A$154,0)),INDEX('Ingredients'!$B$5:$B$154,MATCH(A498,'Ingredients'!$A$5:$A$154,0)),IF(ISNUMBER(MATCH(A498,'Base recipes'!$H$5:$H$19,0)),INDEX('Base recipes'!$I$5:$I$19,MATCH(A498,'Base recipes'!$H$5:$H$19,0)),"")))</f>
        <v/>
      </c>
      <c r="D498" s="13" t="str">
        <f>IF(A498="","",IF(ISNUMBER(MATCH(A498,'Ingredients'!$A$5:$A$154,0)),INDEX('Ingredients'!$G$5:$G$154,MATCH(A498,'Ingredients'!$A$5:$A$154,0)),IF(ISNUMBER(MATCH(A498,'Base recipes'!$H$5:$H$19,0)),INDEX('Base recipes'!$J$5:$J$19,MATCH(A498,'Base recipes'!$H$5:$H$19,0)),"")))</f>
        <v/>
      </c>
      <c r="E498" s="15" t="str">
        <f>IF(OR(A498="",NOT(ISNUMBER(B498)),NOT(ISNUMBER(D498))),"",ROUND(B498*D498,2))</f>
        <v/>
      </c>
      <c r="F498" s="10" t="str">
        <f>IF(A498="","",IF(OR(ISNUMBER(MATCH(A498,'Ingredients'!$A$5:$A$154,0)),ISNUMBER(MATCH(A498,'Base recipes'!$H$5:$H$19,0))),IF(NOT(ISNUMBER(D498)),"price missing",IF(NOT(ISNUMBER(B498)),"quantity missing",IF(ISNUMBER(MATCH(A498,'Ingredients'!$A$5:$A$154,0)),"",IF(INDEX('Base recipes'!$K$5:$K$19,MATCH(A498,'Base recipes'!$H$5:$H$19,0))&gt;0,"base recipe incomplete","")))),"not found"))</f>
        <v/>
      </c>
      <c r="L498">
        <f>IF(F498="",0,1)</f>
        <v>0</v>
      </c>
    </row>
    <row r="499" spans="1:12" x14ac:dyDescent="0.25">
      <c r="A499" s="5"/>
      <c r="B499" s="12"/>
      <c r="C499" t="str">
        <f>IF(A499="","",IF(ISNUMBER(MATCH(A499,'Ingredients'!$A$5:$A$154,0)),INDEX('Ingredients'!$B$5:$B$154,MATCH(A499,'Ingredients'!$A$5:$A$154,0)),IF(ISNUMBER(MATCH(A499,'Base recipes'!$H$5:$H$19,0)),INDEX('Base recipes'!$I$5:$I$19,MATCH(A499,'Base recipes'!$H$5:$H$19,0)),"")))</f>
        <v/>
      </c>
      <c r="D499" s="13" t="str">
        <f>IF(A499="","",IF(ISNUMBER(MATCH(A499,'Ingredients'!$A$5:$A$154,0)),INDEX('Ingredients'!$G$5:$G$154,MATCH(A499,'Ingredients'!$A$5:$A$154,0)),IF(ISNUMBER(MATCH(A499,'Base recipes'!$H$5:$H$19,0)),INDEX('Base recipes'!$J$5:$J$19,MATCH(A499,'Base recipes'!$H$5:$H$19,0)),"")))</f>
        <v/>
      </c>
      <c r="E499" s="15" t="str">
        <f>IF(OR(A499="",NOT(ISNUMBER(B499)),NOT(ISNUMBER(D499))),"",ROUND(B499*D499,2))</f>
        <v/>
      </c>
      <c r="F499" s="10" t="str">
        <f>IF(A499="","",IF(OR(ISNUMBER(MATCH(A499,'Ingredients'!$A$5:$A$154,0)),ISNUMBER(MATCH(A499,'Base recipes'!$H$5:$H$19,0))),IF(NOT(ISNUMBER(D499)),"price missing",IF(NOT(ISNUMBER(B499)),"quantity missing",IF(ISNUMBER(MATCH(A499,'Ingredients'!$A$5:$A$154,0)),"",IF(INDEX('Base recipes'!$K$5:$K$19,MATCH(A499,'Base recipes'!$H$5:$H$19,0))&gt;0,"base recipe incomplete","")))),"not found"))</f>
        <v/>
      </c>
      <c r="L499">
        <f>IF(F499="",0,1)</f>
        <v>0</v>
      </c>
    </row>
    <row r="500" spans="1:12" x14ac:dyDescent="0.25">
      <c r="A500" s="5"/>
      <c r="B500" s="12"/>
      <c r="C500" t="str">
        <f>IF(A500="","",IF(ISNUMBER(MATCH(A500,'Ingredients'!$A$5:$A$154,0)),INDEX('Ingredients'!$B$5:$B$154,MATCH(A500,'Ingredients'!$A$5:$A$154,0)),IF(ISNUMBER(MATCH(A500,'Base recipes'!$H$5:$H$19,0)),INDEX('Base recipes'!$I$5:$I$19,MATCH(A500,'Base recipes'!$H$5:$H$19,0)),"")))</f>
        <v/>
      </c>
      <c r="D500" s="13" t="str">
        <f>IF(A500="","",IF(ISNUMBER(MATCH(A500,'Ingredients'!$A$5:$A$154,0)),INDEX('Ingredients'!$G$5:$G$154,MATCH(A500,'Ingredients'!$A$5:$A$154,0)),IF(ISNUMBER(MATCH(A500,'Base recipes'!$H$5:$H$19,0)),INDEX('Base recipes'!$J$5:$J$19,MATCH(A500,'Base recipes'!$H$5:$H$19,0)),"")))</f>
        <v/>
      </c>
      <c r="E500" s="15" t="str">
        <f>IF(OR(A500="",NOT(ISNUMBER(B500)),NOT(ISNUMBER(D500))),"",ROUND(B500*D500,2))</f>
        <v/>
      </c>
      <c r="F500" s="10" t="str">
        <f>IF(A500="","",IF(OR(ISNUMBER(MATCH(A500,'Ingredients'!$A$5:$A$154,0)),ISNUMBER(MATCH(A500,'Base recipes'!$H$5:$H$19,0))),IF(NOT(ISNUMBER(D500)),"price missing",IF(NOT(ISNUMBER(B500)),"quantity missing",IF(ISNUMBER(MATCH(A500,'Ingredients'!$A$5:$A$154,0)),"",IF(INDEX('Base recipes'!$K$5:$K$19,MATCH(A500,'Base recipes'!$H$5:$H$19,0))&gt;0,"base recipe incomplete","")))),"not found"))</f>
        <v/>
      </c>
      <c r="L500">
        <f>IF(F500="",0,1)</f>
        <v>0</v>
      </c>
    </row>
    <row r="501" spans="1:12" x14ac:dyDescent="0.25">
      <c r="A501" s="5"/>
      <c r="B501" s="12"/>
      <c r="C501" t="str">
        <f>IF(A501="","",IF(ISNUMBER(MATCH(A501,'Ingredients'!$A$5:$A$154,0)),INDEX('Ingredients'!$B$5:$B$154,MATCH(A501,'Ingredients'!$A$5:$A$154,0)),IF(ISNUMBER(MATCH(A501,'Base recipes'!$H$5:$H$19,0)),INDEX('Base recipes'!$I$5:$I$19,MATCH(A501,'Base recipes'!$H$5:$H$19,0)),"")))</f>
        <v/>
      </c>
      <c r="D501" s="13" t="str">
        <f>IF(A501="","",IF(ISNUMBER(MATCH(A501,'Ingredients'!$A$5:$A$154,0)),INDEX('Ingredients'!$G$5:$G$154,MATCH(A501,'Ingredients'!$A$5:$A$154,0)),IF(ISNUMBER(MATCH(A501,'Base recipes'!$H$5:$H$19,0)),INDEX('Base recipes'!$J$5:$J$19,MATCH(A501,'Base recipes'!$H$5:$H$19,0)),"")))</f>
        <v/>
      </c>
      <c r="E501" s="15" t="str">
        <f>IF(OR(A501="",NOT(ISNUMBER(B501)),NOT(ISNUMBER(D501))),"",ROUND(B501*D501,2))</f>
        <v/>
      </c>
      <c r="F501" s="10" t="str">
        <f>IF(A501="","",IF(OR(ISNUMBER(MATCH(A501,'Ingredients'!$A$5:$A$154,0)),ISNUMBER(MATCH(A501,'Base recipes'!$H$5:$H$19,0))),IF(NOT(ISNUMBER(D501)),"price missing",IF(NOT(ISNUMBER(B501)),"quantity missing",IF(ISNUMBER(MATCH(A501,'Ingredients'!$A$5:$A$154,0)),"",IF(INDEX('Base recipes'!$K$5:$K$19,MATCH(A501,'Base recipes'!$H$5:$H$19,0))&gt;0,"base recipe incomplete","")))),"not found"))</f>
        <v/>
      </c>
      <c r="L501">
        <f>IF(F501="",0,1)</f>
        <v>0</v>
      </c>
    </row>
    <row r="502" spans="1:5" x14ac:dyDescent="0.25">
      <c r="A502" s="16" t="s">
        <v>47</v>
      </c>
      <c r="E502" s="9" t="str">
        <f>IF(A485="","",ROUND(SUM(E487:E501),2))</f>
        <v/>
      </c>
    </row>
    <row r="503" spans="1:5" x14ac:dyDescent="0.25">
      <c r="A503" s="16" t="s">
        <v>50</v>
      </c>
      <c r="E503" s="9" t="str">
        <f>IF(OR(A485="",NOT(ISNUMBER(C485))),"",IF(C485&lt;=0,"",ROUND(E502/C485,2)))</f>
        <v/>
      </c>
    </row>
    <row r="505" spans="1:5" x14ac:dyDescent="0.25">
      <c r="A505" s="11"/>
      <c r="B505" s="2" t="s">
        <v>52</v>
      </c>
      <c r="C505" s="5"/>
      <c r="D505" s="2" t="str">
        <f>IF(C505=1,"portion","portions")</f>
        <v>portions</v>
      </c>
      <c r="E505" s="10" t="str">
        <f>IF(A505="","",IF(COUNTIF($H$5:$H$34,A505)&gt;1,"name used twice, only the first counts",IF(NOT(ISNUMBER(C505)),"number of portions missing",IF(C505&lt;=0,"number of portions missing",IF(SUM(L507:L521)&gt;0,"check the rows with a note","")))))</f>
        <v/>
      </c>
    </row>
    <row r="506" spans="1:6" x14ac:dyDescent="0.25">
      <c r="A506" s="4" t="s">
        <v>43</v>
      </c>
      <c r="B506" s="4" t="s">
        <v>44</v>
      </c>
      <c r="C506" s="4" t="s">
        <v>18</v>
      </c>
      <c r="D506" s="4" t="s">
        <v>45</v>
      </c>
      <c r="E506" s="4" t="s">
        <v>46</v>
      </c>
      <c r="F506" s="4" t="s">
        <v>24</v>
      </c>
    </row>
    <row r="507" spans="1:12" x14ac:dyDescent="0.25">
      <c r="A507" s="5"/>
      <c r="B507" s="12"/>
      <c r="C507" t="str">
        <f>IF(A507="","",IF(ISNUMBER(MATCH(A507,'Ingredients'!$A$5:$A$154,0)),INDEX('Ingredients'!$B$5:$B$154,MATCH(A507,'Ingredients'!$A$5:$A$154,0)),IF(ISNUMBER(MATCH(A507,'Base recipes'!$H$5:$H$19,0)),INDEX('Base recipes'!$I$5:$I$19,MATCH(A507,'Base recipes'!$H$5:$H$19,0)),"")))</f>
        <v/>
      </c>
      <c r="D507" s="13" t="str">
        <f>IF(A507="","",IF(ISNUMBER(MATCH(A507,'Ingredients'!$A$5:$A$154,0)),INDEX('Ingredients'!$G$5:$G$154,MATCH(A507,'Ingredients'!$A$5:$A$154,0)),IF(ISNUMBER(MATCH(A507,'Base recipes'!$H$5:$H$19,0)),INDEX('Base recipes'!$J$5:$J$19,MATCH(A507,'Base recipes'!$H$5:$H$19,0)),"")))</f>
        <v/>
      </c>
      <c r="E507" s="15" t="str">
        <f>IF(OR(A507="",NOT(ISNUMBER(B507)),NOT(ISNUMBER(D507))),"",ROUND(B507*D507,2))</f>
        <v/>
      </c>
      <c r="F507" s="10" t="str">
        <f>IF(A507="","",IF(OR(ISNUMBER(MATCH(A507,'Ingredients'!$A$5:$A$154,0)),ISNUMBER(MATCH(A507,'Base recipes'!$H$5:$H$19,0))),IF(NOT(ISNUMBER(D507)),"price missing",IF(NOT(ISNUMBER(B507)),"quantity missing",IF(ISNUMBER(MATCH(A507,'Ingredients'!$A$5:$A$154,0)),"",IF(INDEX('Base recipes'!$K$5:$K$19,MATCH(A507,'Base recipes'!$H$5:$H$19,0))&gt;0,"base recipe incomplete","")))),"not found"))</f>
        <v/>
      </c>
      <c r="L507">
        <f>IF(F507="",0,1)</f>
        <v>0</v>
      </c>
    </row>
    <row r="508" spans="1:12" x14ac:dyDescent="0.25">
      <c r="A508" s="5"/>
      <c r="B508" s="12"/>
      <c r="C508" t="str">
        <f>IF(A508="","",IF(ISNUMBER(MATCH(A508,'Ingredients'!$A$5:$A$154,0)),INDEX('Ingredients'!$B$5:$B$154,MATCH(A508,'Ingredients'!$A$5:$A$154,0)),IF(ISNUMBER(MATCH(A508,'Base recipes'!$H$5:$H$19,0)),INDEX('Base recipes'!$I$5:$I$19,MATCH(A508,'Base recipes'!$H$5:$H$19,0)),"")))</f>
        <v/>
      </c>
      <c r="D508" s="13" t="str">
        <f>IF(A508="","",IF(ISNUMBER(MATCH(A508,'Ingredients'!$A$5:$A$154,0)),INDEX('Ingredients'!$G$5:$G$154,MATCH(A508,'Ingredients'!$A$5:$A$154,0)),IF(ISNUMBER(MATCH(A508,'Base recipes'!$H$5:$H$19,0)),INDEX('Base recipes'!$J$5:$J$19,MATCH(A508,'Base recipes'!$H$5:$H$19,0)),"")))</f>
        <v/>
      </c>
      <c r="E508" s="15" t="str">
        <f>IF(OR(A508="",NOT(ISNUMBER(B508)),NOT(ISNUMBER(D508))),"",ROUND(B508*D508,2))</f>
        <v/>
      </c>
      <c r="F508" s="10" t="str">
        <f>IF(A508="","",IF(OR(ISNUMBER(MATCH(A508,'Ingredients'!$A$5:$A$154,0)),ISNUMBER(MATCH(A508,'Base recipes'!$H$5:$H$19,0))),IF(NOT(ISNUMBER(D508)),"price missing",IF(NOT(ISNUMBER(B508)),"quantity missing",IF(ISNUMBER(MATCH(A508,'Ingredients'!$A$5:$A$154,0)),"",IF(INDEX('Base recipes'!$K$5:$K$19,MATCH(A508,'Base recipes'!$H$5:$H$19,0))&gt;0,"base recipe incomplete","")))),"not found"))</f>
        <v/>
      </c>
      <c r="L508">
        <f>IF(F508="",0,1)</f>
        <v>0</v>
      </c>
    </row>
    <row r="509" spans="1:12" x14ac:dyDescent="0.25">
      <c r="A509" s="5"/>
      <c r="B509" s="12"/>
      <c r="C509" t="str">
        <f>IF(A509="","",IF(ISNUMBER(MATCH(A509,'Ingredients'!$A$5:$A$154,0)),INDEX('Ingredients'!$B$5:$B$154,MATCH(A509,'Ingredients'!$A$5:$A$154,0)),IF(ISNUMBER(MATCH(A509,'Base recipes'!$H$5:$H$19,0)),INDEX('Base recipes'!$I$5:$I$19,MATCH(A509,'Base recipes'!$H$5:$H$19,0)),"")))</f>
        <v/>
      </c>
      <c r="D509" s="13" t="str">
        <f>IF(A509="","",IF(ISNUMBER(MATCH(A509,'Ingredients'!$A$5:$A$154,0)),INDEX('Ingredients'!$G$5:$G$154,MATCH(A509,'Ingredients'!$A$5:$A$154,0)),IF(ISNUMBER(MATCH(A509,'Base recipes'!$H$5:$H$19,0)),INDEX('Base recipes'!$J$5:$J$19,MATCH(A509,'Base recipes'!$H$5:$H$19,0)),"")))</f>
        <v/>
      </c>
      <c r="E509" s="15" t="str">
        <f>IF(OR(A509="",NOT(ISNUMBER(B509)),NOT(ISNUMBER(D509))),"",ROUND(B509*D509,2))</f>
        <v/>
      </c>
      <c r="F509" s="10" t="str">
        <f>IF(A509="","",IF(OR(ISNUMBER(MATCH(A509,'Ingredients'!$A$5:$A$154,0)),ISNUMBER(MATCH(A509,'Base recipes'!$H$5:$H$19,0))),IF(NOT(ISNUMBER(D509)),"price missing",IF(NOT(ISNUMBER(B509)),"quantity missing",IF(ISNUMBER(MATCH(A509,'Ingredients'!$A$5:$A$154,0)),"",IF(INDEX('Base recipes'!$K$5:$K$19,MATCH(A509,'Base recipes'!$H$5:$H$19,0))&gt;0,"base recipe incomplete","")))),"not found"))</f>
        <v/>
      </c>
      <c r="L509">
        <f>IF(F509="",0,1)</f>
        <v>0</v>
      </c>
    </row>
    <row r="510" spans="1:12" x14ac:dyDescent="0.25">
      <c r="A510" s="5"/>
      <c r="B510" s="12"/>
      <c r="C510" t="str">
        <f>IF(A510="","",IF(ISNUMBER(MATCH(A510,'Ingredients'!$A$5:$A$154,0)),INDEX('Ingredients'!$B$5:$B$154,MATCH(A510,'Ingredients'!$A$5:$A$154,0)),IF(ISNUMBER(MATCH(A510,'Base recipes'!$H$5:$H$19,0)),INDEX('Base recipes'!$I$5:$I$19,MATCH(A510,'Base recipes'!$H$5:$H$19,0)),"")))</f>
        <v/>
      </c>
      <c r="D510" s="13" t="str">
        <f>IF(A510="","",IF(ISNUMBER(MATCH(A510,'Ingredients'!$A$5:$A$154,0)),INDEX('Ingredients'!$G$5:$G$154,MATCH(A510,'Ingredients'!$A$5:$A$154,0)),IF(ISNUMBER(MATCH(A510,'Base recipes'!$H$5:$H$19,0)),INDEX('Base recipes'!$J$5:$J$19,MATCH(A510,'Base recipes'!$H$5:$H$19,0)),"")))</f>
        <v/>
      </c>
      <c r="E510" s="15" t="str">
        <f>IF(OR(A510="",NOT(ISNUMBER(B510)),NOT(ISNUMBER(D510))),"",ROUND(B510*D510,2))</f>
        <v/>
      </c>
      <c r="F510" s="10" t="str">
        <f>IF(A510="","",IF(OR(ISNUMBER(MATCH(A510,'Ingredients'!$A$5:$A$154,0)),ISNUMBER(MATCH(A510,'Base recipes'!$H$5:$H$19,0))),IF(NOT(ISNUMBER(D510)),"price missing",IF(NOT(ISNUMBER(B510)),"quantity missing",IF(ISNUMBER(MATCH(A510,'Ingredients'!$A$5:$A$154,0)),"",IF(INDEX('Base recipes'!$K$5:$K$19,MATCH(A510,'Base recipes'!$H$5:$H$19,0))&gt;0,"base recipe incomplete","")))),"not found"))</f>
        <v/>
      </c>
      <c r="L510">
        <f>IF(F510="",0,1)</f>
        <v>0</v>
      </c>
    </row>
    <row r="511" spans="1:12" x14ac:dyDescent="0.25">
      <c r="A511" s="5"/>
      <c r="B511" s="12"/>
      <c r="C511" t="str">
        <f>IF(A511="","",IF(ISNUMBER(MATCH(A511,'Ingredients'!$A$5:$A$154,0)),INDEX('Ingredients'!$B$5:$B$154,MATCH(A511,'Ingredients'!$A$5:$A$154,0)),IF(ISNUMBER(MATCH(A511,'Base recipes'!$H$5:$H$19,0)),INDEX('Base recipes'!$I$5:$I$19,MATCH(A511,'Base recipes'!$H$5:$H$19,0)),"")))</f>
        <v/>
      </c>
      <c r="D511" s="13" t="str">
        <f>IF(A511="","",IF(ISNUMBER(MATCH(A511,'Ingredients'!$A$5:$A$154,0)),INDEX('Ingredients'!$G$5:$G$154,MATCH(A511,'Ingredients'!$A$5:$A$154,0)),IF(ISNUMBER(MATCH(A511,'Base recipes'!$H$5:$H$19,0)),INDEX('Base recipes'!$J$5:$J$19,MATCH(A511,'Base recipes'!$H$5:$H$19,0)),"")))</f>
        <v/>
      </c>
      <c r="E511" s="15" t="str">
        <f>IF(OR(A511="",NOT(ISNUMBER(B511)),NOT(ISNUMBER(D511))),"",ROUND(B511*D511,2))</f>
        <v/>
      </c>
      <c r="F511" s="10" t="str">
        <f>IF(A511="","",IF(OR(ISNUMBER(MATCH(A511,'Ingredients'!$A$5:$A$154,0)),ISNUMBER(MATCH(A511,'Base recipes'!$H$5:$H$19,0))),IF(NOT(ISNUMBER(D511)),"price missing",IF(NOT(ISNUMBER(B511)),"quantity missing",IF(ISNUMBER(MATCH(A511,'Ingredients'!$A$5:$A$154,0)),"",IF(INDEX('Base recipes'!$K$5:$K$19,MATCH(A511,'Base recipes'!$H$5:$H$19,0))&gt;0,"base recipe incomplete","")))),"not found"))</f>
        <v/>
      </c>
      <c r="L511">
        <f>IF(F511="",0,1)</f>
        <v>0</v>
      </c>
    </row>
    <row r="512" spans="1:12" x14ac:dyDescent="0.25">
      <c r="A512" s="5"/>
      <c r="B512" s="12"/>
      <c r="C512" t="str">
        <f>IF(A512="","",IF(ISNUMBER(MATCH(A512,'Ingredients'!$A$5:$A$154,0)),INDEX('Ingredients'!$B$5:$B$154,MATCH(A512,'Ingredients'!$A$5:$A$154,0)),IF(ISNUMBER(MATCH(A512,'Base recipes'!$H$5:$H$19,0)),INDEX('Base recipes'!$I$5:$I$19,MATCH(A512,'Base recipes'!$H$5:$H$19,0)),"")))</f>
        <v/>
      </c>
      <c r="D512" s="13" t="str">
        <f>IF(A512="","",IF(ISNUMBER(MATCH(A512,'Ingredients'!$A$5:$A$154,0)),INDEX('Ingredients'!$G$5:$G$154,MATCH(A512,'Ingredients'!$A$5:$A$154,0)),IF(ISNUMBER(MATCH(A512,'Base recipes'!$H$5:$H$19,0)),INDEX('Base recipes'!$J$5:$J$19,MATCH(A512,'Base recipes'!$H$5:$H$19,0)),"")))</f>
        <v/>
      </c>
      <c r="E512" s="15" t="str">
        <f>IF(OR(A512="",NOT(ISNUMBER(B512)),NOT(ISNUMBER(D512))),"",ROUND(B512*D512,2))</f>
        <v/>
      </c>
      <c r="F512" s="10" t="str">
        <f>IF(A512="","",IF(OR(ISNUMBER(MATCH(A512,'Ingredients'!$A$5:$A$154,0)),ISNUMBER(MATCH(A512,'Base recipes'!$H$5:$H$19,0))),IF(NOT(ISNUMBER(D512)),"price missing",IF(NOT(ISNUMBER(B512)),"quantity missing",IF(ISNUMBER(MATCH(A512,'Ingredients'!$A$5:$A$154,0)),"",IF(INDEX('Base recipes'!$K$5:$K$19,MATCH(A512,'Base recipes'!$H$5:$H$19,0))&gt;0,"base recipe incomplete","")))),"not found"))</f>
        <v/>
      </c>
      <c r="L512">
        <f>IF(F512="",0,1)</f>
        <v>0</v>
      </c>
    </row>
    <row r="513" spans="1:12" x14ac:dyDescent="0.25">
      <c r="A513" s="5"/>
      <c r="B513" s="12"/>
      <c r="C513" t="str">
        <f>IF(A513="","",IF(ISNUMBER(MATCH(A513,'Ingredients'!$A$5:$A$154,0)),INDEX('Ingredients'!$B$5:$B$154,MATCH(A513,'Ingredients'!$A$5:$A$154,0)),IF(ISNUMBER(MATCH(A513,'Base recipes'!$H$5:$H$19,0)),INDEX('Base recipes'!$I$5:$I$19,MATCH(A513,'Base recipes'!$H$5:$H$19,0)),"")))</f>
        <v/>
      </c>
      <c r="D513" s="13" t="str">
        <f>IF(A513="","",IF(ISNUMBER(MATCH(A513,'Ingredients'!$A$5:$A$154,0)),INDEX('Ingredients'!$G$5:$G$154,MATCH(A513,'Ingredients'!$A$5:$A$154,0)),IF(ISNUMBER(MATCH(A513,'Base recipes'!$H$5:$H$19,0)),INDEX('Base recipes'!$J$5:$J$19,MATCH(A513,'Base recipes'!$H$5:$H$19,0)),"")))</f>
        <v/>
      </c>
      <c r="E513" s="15" t="str">
        <f>IF(OR(A513="",NOT(ISNUMBER(B513)),NOT(ISNUMBER(D513))),"",ROUND(B513*D513,2))</f>
        <v/>
      </c>
      <c r="F513" s="10" t="str">
        <f>IF(A513="","",IF(OR(ISNUMBER(MATCH(A513,'Ingredients'!$A$5:$A$154,0)),ISNUMBER(MATCH(A513,'Base recipes'!$H$5:$H$19,0))),IF(NOT(ISNUMBER(D513)),"price missing",IF(NOT(ISNUMBER(B513)),"quantity missing",IF(ISNUMBER(MATCH(A513,'Ingredients'!$A$5:$A$154,0)),"",IF(INDEX('Base recipes'!$K$5:$K$19,MATCH(A513,'Base recipes'!$H$5:$H$19,0))&gt;0,"base recipe incomplete","")))),"not found"))</f>
        <v/>
      </c>
      <c r="L513">
        <f>IF(F513="",0,1)</f>
        <v>0</v>
      </c>
    </row>
    <row r="514" spans="1:12" x14ac:dyDescent="0.25">
      <c r="A514" s="5"/>
      <c r="B514" s="12"/>
      <c r="C514" t="str">
        <f>IF(A514="","",IF(ISNUMBER(MATCH(A514,'Ingredients'!$A$5:$A$154,0)),INDEX('Ingredients'!$B$5:$B$154,MATCH(A514,'Ingredients'!$A$5:$A$154,0)),IF(ISNUMBER(MATCH(A514,'Base recipes'!$H$5:$H$19,0)),INDEX('Base recipes'!$I$5:$I$19,MATCH(A514,'Base recipes'!$H$5:$H$19,0)),"")))</f>
        <v/>
      </c>
      <c r="D514" s="13" t="str">
        <f>IF(A514="","",IF(ISNUMBER(MATCH(A514,'Ingredients'!$A$5:$A$154,0)),INDEX('Ingredients'!$G$5:$G$154,MATCH(A514,'Ingredients'!$A$5:$A$154,0)),IF(ISNUMBER(MATCH(A514,'Base recipes'!$H$5:$H$19,0)),INDEX('Base recipes'!$J$5:$J$19,MATCH(A514,'Base recipes'!$H$5:$H$19,0)),"")))</f>
        <v/>
      </c>
      <c r="E514" s="15" t="str">
        <f>IF(OR(A514="",NOT(ISNUMBER(B514)),NOT(ISNUMBER(D514))),"",ROUND(B514*D514,2))</f>
        <v/>
      </c>
      <c r="F514" s="10" t="str">
        <f>IF(A514="","",IF(OR(ISNUMBER(MATCH(A514,'Ingredients'!$A$5:$A$154,0)),ISNUMBER(MATCH(A514,'Base recipes'!$H$5:$H$19,0))),IF(NOT(ISNUMBER(D514)),"price missing",IF(NOT(ISNUMBER(B514)),"quantity missing",IF(ISNUMBER(MATCH(A514,'Ingredients'!$A$5:$A$154,0)),"",IF(INDEX('Base recipes'!$K$5:$K$19,MATCH(A514,'Base recipes'!$H$5:$H$19,0))&gt;0,"base recipe incomplete","")))),"not found"))</f>
        <v/>
      </c>
      <c r="L514">
        <f>IF(F514="",0,1)</f>
        <v>0</v>
      </c>
    </row>
    <row r="515" spans="1:12" x14ac:dyDescent="0.25">
      <c r="A515" s="5"/>
      <c r="B515" s="12"/>
      <c r="C515" t="str">
        <f>IF(A515="","",IF(ISNUMBER(MATCH(A515,'Ingredients'!$A$5:$A$154,0)),INDEX('Ingredients'!$B$5:$B$154,MATCH(A515,'Ingredients'!$A$5:$A$154,0)),IF(ISNUMBER(MATCH(A515,'Base recipes'!$H$5:$H$19,0)),INDEX('Base recipes'!$I$5:$I$19,MATCH(A515,'Base recipes'!$H$5:$H$19,0)),"")))</f>
        <v/>
      </c>
      <c r="D515" s="13" t="str">
        <f>IF(A515="","",IF(ISNUMBER(MATCH(A515,'Ingredients'!$A$5:$A$154,0)),INDEX('Ingredients'!$G$5:$G$154,MATCH(A515,'Ingredients'!$A$5:$A$154,0)),IF(ISNUMBER(MATCH(A515,'Base recipes'!$H$5:$H$19,0)),INDEX('Base recipes'!$J$5:$J$19,MATCH(A515,'Base recipes'!$H$5:$H$19,0)),"")))</f>
        <v/>
      </c>
      <c r="E515" s="15" t="str">
        <f>IF(OR(A515="",NOT(ISNUMBER(B515)),NOT(ISNUMBER(D515))),"",ROUND(B515*D515,2))</f>
        <v/>
      </c>
      <c r="F515" s="10" t="str">
        <f>IF(A515="","",IF(OR(ISNUMBER(MATCH(A515,'Ingredients'!$A$5:$A$154,0)),ISNUMBER(MATCH(A515,'Base recipes'!$H$5:$H$19,0))),IF(NOT(ISNUMBER(D515)),"price missing",IF(NOT(ISNUMBER(B515)),"quantity missing",IF(ISNUMBER(MATCH(A515,'Ingredients'!$A$5:$A$154,0)),"",IF(INDEX('Base recipes'!$K$5:$K$19,MATCH(A515,'Base recipes'!$H$5:$H$19,0))&gt;0,"base recipe incomplete","")))),"not found"))</f>
        <v/>
      </c>
      <c r="L515">
        <f>IF(F515="",0,1)</f>
        <v>0</v>
      </c>
    </row>
    <row r="516" spans="1:12" x14ac:dyDescent="0.25">
      <c r="A516" s="5"/>
      <c r="B516" s="12"/>
      <c r="C516" t="str">
        <f>IF(A516="","",IF(ISNUMBER(MATCH(A516,'Ingredients'!$A$5:$A$154,0)),INDEX('Ingredients'!$B$5:$B$154,MATCH(A516,'Ingredients'!$A$5:$A$154,0)),IF(ISNUMBER(MATCH(A516,'Base recipes'!$H$5:$H$19,0)),INDEX('Base recipes'!$I$5:$I$19,MATCH(A516,'Base recipes'!$H$5:$H$19,0)),"")))</f>
        <v/>
      </c>
      <c r="D516" s="13" t="str">
        <f>IF(A516="","",IF(ISNUMBER(MATCH(A516,'Ingredients'!$A$5:$A$154,0)),INDEX('Ingredients'!$G$5:$G$154,MATCH(A516,'Ingredients'!$A$5:$A$154,0)),IF(ISNUMBER(MATCH(A516,'Base recipes'!$H$5:$H$19,0)),INDEX('Base recipes'!$J$5:$J$19,MATCH(A516,'Base recipes'!$H$5:$H$19,0)),"")))</f>
        <v/>
      </c>
      <c r="E516" s="15" t="str">
        <f>IF(OR(A516="",NOT(ISNUMBER(B516)),NOT(ISNUMBER(D516))),"",ROUND(B516*D516,2))</f>
        <v/>
      </c>
      <c r="F516" s="10" t="str">
        <f>IF(A516="","",IF(OR(ISNUMBER(MATCH(A516,'Ingredients'!$A$5:$A$154,0)),ISNUMBER(MATCH(A516,'Base recipes'!$H$5:$H$19,0))),IF(NOT(ISNUMBER(D516)),"price missing",IF(NOT(ISNUMBER(B516)),"quantity missing",IF(ISNUMBER(MATCH(A516,'Ingredients'!$A$5:$A$154,0)),"",IF(INDEX('Base recipes'!$K$5:$K$19,MATCH(A516,'Base recipes'!$H$5:$H$19,0))&gt;0,"base recipe incomplete","")))),"not found"))</f>
        <v/>
      </c>
      <c r="L516">
        <f>IF(F516="",0,1)</f>
        <v>0</v>
      </c>
    </row>
    <row r="517" spans="1:12" x14ac:dyDescent="0.25">
      <c r="A517" s="5"/>
      <c r="B517" s="12"/>
      <c r="C517" t="str">
        <f>IF(A517="","",IF(ISNUMBER(MATCH(A517,'Ingredients'!$A$5:$A$154,0)),INDEX('Ingredients'!$B$5:$B$154,MATCH(A517,'Ingredients'!$A$5:$A$154,0)),IF(ISNUMBER(MATCH(A517,'Base recipes'!$H$5:$H$19,0)),INDEX('Base recipes'!$I$5:$I$19,MATCH(A517,'Base recipes'!$H$5:$H$19,0)),"")))</f>
        <v/>
      </c>
      <c r="D517" s="13" t="str">
        <f>IF(A517="","",IF(ISNUMBER(MATCH(A517,'Ingredients'!$A$5:$A$154,0)),INDEX('Ingredients'!$G$5:$G$154,MATCH(A517,'Ingredients'!$A$5:$A$154,0)),IF(ISNUMBER(MATCH(A517,'Base recipes'!$H$5:$H$19,0)),INDEX('Base recipes'!$J$5:$J$19,MATCH(A517,'Base recipes'!$H$5:$H$19,0)),"")))</f>
        <v/>
      </c>
      <c r="E517" s="15" t="str">
        <f>IF(OR(A517="",NOT(ISNUMBER(B517)),NOT(ISNUMBER(D517))),"",ROUND(B517*D517,2))</f>
        <v/>
      </c>
      <c r="F517" s="10" t="str">
        <f>IF(A517="","",IF(OR(ISNUMBER(MATCH(A517,'Ingredients'!$A$5:$A$154,0)),ISNUMBER(MATCH(A517,'Base recipes'!$H$5:$H$19,0))),IF(NOT(ISNUMBER(D517)),"price missing",IF(NOT(ISNUMBER(B517)),"quantity missing",IF(ISNUMBER(MATCH(A517,'Ingredients'!$A$5:$A$154,0)),"",IF(INDEX('Base recipes'!$K$5:$K$19,MATCH(A517,'Base recipes'!$H$5:$H$19,0))&gt;0,"base recipe incomplete","")))),"not found"))</f>
        <v/>
      </c>
      <c r="L517">
        <f>IF(F517="",0,1)</f>
        <v>0</v>
      </c>
    </row>
    <row r="518" spans="1:12" x14ac:dyDescent="0.25">
      <c r="A518" s="5"/>
      <c r="B518" s="12"/>
      <c r="C518" t="str">
        <f>IF(A518="","",IF(ISNUMBER(MATCH(A518,'Ingredients'!$A$5:$A$154,0)),INDEX('Ingredients'!$B$5:$B$154,MATCH(A518,'Ingredients'!$A$5:$A$154,0)),IF(ISNUMBER(MATCH(A518,'Base recipes'!$H$5:$H$19,0)),INDEX('Base recipes'!$I$5:$I$19,MATCH(A518,'Base recipes'!$H$5:$H$19,0)),"")))</f>
        <v/>
      </c>
      <c r="D518" s="13" t="str">
        <f>IF(A518="","",IF(ISNUMBER(MATCH(A518,'Ingredients'!$A$5:$A$154,0)),INDEX('Ingredients'!$G$5:$G$154,MATCH(A518,'Ingredients'!$A$5:$A$154,0)),IF(ISNUMBER(MATCH(A518,'Base recipes'!$H$5:$H$19,0)),INDEX('Base recipes'!$J$5:$J$19,MATCH(A518,'Base recipes'!$H$5:$H$19,0)),"")))</f>
        <v/>
      </c>
      <c r="E518" s="15" t="str">
        <f>IF(OR(A518="",NOT(ISNUMBER(B518)),NOT(ISNUMBER(D518))),"",ROUND(B518*D518,2))</f>
        <v/>
      </c>
      <c r="F518" s="10" t="str">
        <f>IF(A518="","",IF(OR(ISNUMBER(MATCH(A518,'Ingredients'!$A$5:$A$154,0)),ISNUMBER(MATCH(A518,'Base recipes'!$H$5:$H$19,0))),IF(NOT(ISNUMBER(D518)),"price missing",IF(NOT(ISNUMBER(B518)),"quantity missing",IF(ISNUMBER(MATCH(A518,'Ingredients'!$A$5:$A$154,0)),"",IF(INDEX('Base recipes'!$K$5:$K$19,MATCH(A518,'Base recipes'!$H$5:$H$19,0))&gt;0,"base recipe incomplete","")))),"not found"))</f>
        <v/>
      </c>
      <c r="L518">
        <f>IF(F518="",0,1)</f>
        <v>0</v>
      </c>
    </row>
    <row r="519" spans="1:12" x14ac:dyDescent="0.25">
      <c r="A519" s="5"/>
      <c r="B519" s="12"/>
      <c r="C519" t="str">
        <f>IF(A519="","",IF(ISNUMBER(MATCH(A519,'Ingredients'!$A$5:$A$154,0)),INDEX('Ingredients'!$B$5:$B$154,MATCH(A519,'Ingredients'!$A$5:$A$154,0)),IF(ISNUMBER(MATCH(A519,'Base recipes'!$H$5:$H$19,0)),INDEX('Base recipes'!$I$5:$I$19,MATCH(A519,'Base recipes'!$H$5:$H$19,0)),"")))</f>
        <v/>
      </c>
      <c r="D519" s="13" t="str">
        <f>IF(A519="","",IF(ISNUMBER(MATCH(A519,'Ingredients'!$A$5:$A$154,0)),INDEX('Ingredients'!$G$5:$G$154,MATCH(A519,'Ingredients'!$A$5:$A$154,0)),IF(ISNUMBER(MATCH(A519,'Base recipes'!$H$5:$H$19,0)),INDEX('Base recipes'!$J$5:$J$19,MATCH(A519,'Base recipes'!$H$5:$H$19,0)),"")))</f>
        <v/>
      </c>
      <c r="E519" s="15" t="str">
        <f>IF(OR(A519="",NOT(ISNUMBER(B519)),NOT(ISNUMBER(D519))),"",ROUND(B519*D519,2))</f>
        <v/>
      </c>
      <c r="F519" s="10" t="str">
        <f>IF(A519="","",IF(OR(ISNUMBER(MATCH(A519,'Ingredients'!$A$5:$A$154,0)),ISNUMBER(MATCH(A519,'Base recipes'!$H$5:$H$19,0))),IF(NOT(ISNUMBER(D519)),"price missing",IF(NOT(ISNUMBER(B519)),"quantity missing",IF(ISNUMBER(MATCH(A519,'Ingredients'!$A$5:$A$154,0)),"",IF(INDEX('Base recipes'!$K$5:$K$19,MATCH(A519,'Base recipes'!$H$5:$H$19,0))&gt;0,"base recipe incomplete","")))),"not found"))</f>
        <v/>
      </c>
      <c r="L519">
        <f>IF(F519="",0,1)</f>
        <v>0</v>
      </c>
    </row>
    <row r="520" spans="1:12" x14ac:dyDescent="0.25">
      <c r="A520" s="5"/>
      <c r="B520" s="12"/>
      <c r="C520" t="str">
        <f>IF(A520="","",IF(ISNUMBER(MATCH(A520,'Ingredients'!$A$5:$A$154,0)),INDEX('Ingredients'!$B$5:$B$154,MATCH(A520,'Ingredients'!$A$5:$A$154,0)),IF(ISNUMBER(MATCH(A520,'Base recipes'!$H$5:$H$19,0)),INDEX('Base recipes'!$I$5:$I$19,MATCH(A520,'Base recipes'!$H$5:$H$19,0)),"")))</f>
        <v/>
      </c>
      <c r="D520" s="13" t="str">
        <f>IF(A520="","",IF(ISNUMBER(MATCH(A520,'Ingredients'!$A$5:$A$154,0)),INDEX('Ingredients'!$G$5:$G$154,MATCH(A520,'Ingredients'!$A$5:$A$154,0)),IF(ISNUMBER(MATCH(A520,'Base recipes'!$H$5:$H$19,0)),INDEX('Base recipes'!$J$5:$J$19,MATCH(A520,'Base recipes'!$H$5:$H$19,0)),"")))</f>
        <v/>
      </c>
      <c r="E520" s="15" t="str">
        <f>IF(OR(A520="",NOT(ISNUMBER(B520)),NOT(ISNUMBER(D520))),"",ROUND(B520*D520,2))</f>
        <v/>
      </c>
      <c r="F520" s="10" t="str">
        <f>IF(A520="","",IF(OR(ISNUMBER(MATCH(A520,'Ingredients'!$A$5:$A$154,0)),ISNUMBER(MATCH(A520,'Base recipes'!$H$5:$H$19,0))),IF(NOT(ISNUMBER(D520)),"price missing",IF(NOT(ISNUMBER(B520)),"quantity missing",IF(ISNUMBER(MATCH(A520,'Ingredients'!$A$5:$A$154,0)),"",IF(INDEX('Base recipes'!$K$5:$K$19,MATCH(A520,'Base recipes'!$H$5:$H$19,0))&gt;0,"base recipe incomplete","")))),"not found"))</f>
        <v/>
      </c>
      <c r="L520">
        <f>IF(F520="",0,1)</f>
        <v>0</v>
      </c>
    </row>
    <row r="521" spans="1:12" x14ac:dyDescent="0.25">
      <c r="A521" s="5"/>
      <c r="B521" s="12"/>
      <c r="C521" t="str">
        <f>IF(A521="","",IF(ISNUMBER(MATCH(A521,'Ingredients'!$A$5:$A$154,0)),INDEX('Ingredients'!$B$5:$B$154,MATCH(A521,'Ingredients'!$A$5:$A$154,0)),IF(ISNUMBER(MATCH(A521,'Base recipes'!$H$5:$H$19,0)),INDEX('Base recipes'!$I$5:$I$19,MATCH(A521,'Base recipes'!$H$5:$H$19,0)),"")))</f>
        <v/>
      </c>
      <c r="D521" s="13" t="str">
        <f>IF(A521="","",IF(ISNUMBER(MATCH(A521,'Ingredients'!$A$5:$A$154,0)),INDEX('Ingredients'!$G$5:$G$154,MATCH(A521,'Ingredients'!$A$5:$A$154,0)),IF(ISNUMBER(MATCH(A521,'Base recipes'!$H$5:$H$19,0)),INDEX('Base recipes'!$J$5:$J$19,MATCH(A521,'Base recipes'!$H$5:$H$19,0)),"")))</f>
        <v/>
      </c>
      <c r="E521" s="15" t="str">
        <f>IF(OR(A521="",NOT(ISNUMBER(B521)),NOT(ISNUMBER(D521))),"",ROUND(B521*D521,2))</f>
        <v/>
      </c>
      <c r="F521" s="10" t="str">
        <f>IF(A521="","",IF(OR(ISNUMBER(MATCH(A521,'Ingredients'!$A$5:$A$154,0)),ISNUMBER(MATCH(A521,'Base recipes'!$H$5:$H$19,0))),IF(NOT(ISNUMBER(D521)),"price missing",IF(NOT(ISNUMBER(B521)),"quantity missing",IF(ISNUMBER(MATCH(A521,'Ingredients'!$A$5:$A$154,0)),"",IF(INDEX('Base recipes'!$K$5:$K$19,MATCH(A521,'Base recipes'!$H$5:$H$19,0))&gt;0,"base recipe incomplete","")))),"not found"))</f>
        <v/>
      </c>
      <c r="L521">
        <f>IF(F521="",0,1)</f>
        <v>0</v>
      </c>
    </row>
    <row r="522" spans="1:5" x14ac:dyDescent="0.25">
      <c r="A522" s="16" t="s">
        <v>47</v>
      </c>
      <c r="E522" s="9" t="str">
        <f>IF(A505="","",ROUND(SUM(E507:E521),2))</f>
        <v/>
      </c>
    </row>
    <row r="523" spans="1:5" x14ac:dyDescent="0.25">
      <c r="A523" s="16" t="s">
        <v>50</v>
      </c>
      <c r="E523" s="9" t="str">
        <f>IF(OR(A505="",NOT(ISNUMBER(C505))),"",IF(C505&lt;=0,"",ROUND(E522/C505,2)))</f>
        <v/>
      </c>
    </row>
    <row r="525" spans="1:5" x14ac:dyDescent="0.25">
      <c r="A525" s="11"/>
      <c r="B525" s="2" t="s">
        <v>52</v>
      </c>
      <c r="C525" s="5"/>
      <c r="D525" s="2" t="str">
        <f>IF(C525=1,"portion","portions")</f>
        <v>portions</v>
      </c>
      <c r="E525" s="10" t="str">
        <f>IF(A525="","",IF(COUNTIF($H$5:$H$34,A525)&gt;1,"name used twice, only the first counts",IF(NOT(ISNUMBER(C525)),"number of portions missing",IF(C525&lt;=0,"number of portions missing",IF(SUM(L527:L541)&gt;0,"check the rows with a note","")))))</f>
        <v/>
      </c>
    </row>
    <row r="526" spans="1:6" x14ac:dyDescent="0.25">
      <c r="A526" s="4" t="s">
        <v>43</v>
      </c>
      <c r="B526" s="4" t="s">
        <v>44</v>
      </c>
      <c r="C526" s="4" t="s">
        <v>18</v>
      </c>
      <c r="D526" s="4" t="s">
        <v>45</v>
      </c>
      <c r="E526" s="4" t="s">
        <v>46</v>
      </c>
      <c r="F526" s="4" t="s">
        <v>24</v>
      </c>
    </row>
    <row r="527" spans="1:12" x14ac:dyDescent="0.25">
      <c r="A527" s="5"/>
      <c r="B527" s="12"/>
      <c r="C527" t="str">
        <f>IF(A527="","",IF(ISNUMBER(MATCH(A527,'Ingredients'!$A$5:$A$154,0)),INDEX('Ingredients'!$B$5:$B$154,MATCH(A527,'Ingredients'!$A$5:$A$154,0)),IF(ISNUMBER(MATCH(A527,'Base recipes'!$H$5:$H$19,0)),INDEX('Base recipes'!$I$5:$I$19,MATCH(A527,'Base recipes'!$H$5:$H$19,0)),"")))</f>
        <v/>
      </c>
      <c r="D527" s="13" t="str">
        <f>IF(A527="","",IF(ISNUMBER(MATCH(A527,'Ingredients'!$A$5:$A$154,0)),INDEX('Ingredients'!$G$5:$G$154,MATCH(A527,'Ingredients'!$A$5:$A$154,0)),IF(ISNUMBER(MATCH(A527,'Base recipes'!$H$5:$H$19,0)),INDEX('Base recipes'!$J$5:$J$19,MATCH(A527,'Base recipes'!$H$5:$H$19,0)),"")))</f>
        <v/>
      </c>
      <c r="E527" s="15" t="str">
        <f>IF(OR(A527="",NOT(ISNUMBER(B527)),NOT(ISNUMBER(D527))),"",ROUND(B527*D527,2))</f>
        <v/>
      </c>
      <c r="F527" s="10" t="str">
        <f>IF(A527="","",IF(OR(ISNUMBER(MATCH(A527,'Ingredients'!$A$5:$A$154,0)),ISNUMBER(MATCH(A527,'Base recipes'!$H$5:$H$19,0))),IF(NOT(ISNUMBER(D527)),"price missing",IF(NOT(ISNUMBER(B527)),"quantity missing",IF(ISNUMBER(MATCH(A527,'Ingredients'!$A$5:$A$154,0)),"",IF(INDEX('Base recipes'!$K$5:$K$19,MATCH(A527,'Base recipes'!$H$5:$H$19,0))&gt;0,"base recipe incomplete","")))),"not found"))</f>
        <v/>
      </c>
      <c r="L527">
        <f>IF(F527="",0,1)</f>
        <v>0</v>
      </c>
    </row>
    <row r="528" spans="1:12" x14ac:dyDescent="0.25">
      <c r="A528" s="5"/>
      <c r="B528" s="12"/>
      <c r="C528" t="str">
        <f>IF(A528="","",IF(ISNUMBER(MATCH(A528,'Ingredients'!$A$5:$A$154,0)),INDEX('Ingredients'!$B$5:$B$154,MATCH(A528,'Ingredients'!$A$5:$A$154,0)),IF(ISNUMBER(MATCH(A528,'Base recipes'!$H$5:$H$19,0)),INDEX('Base recipes'!$I$5:$I$19,MATCH(A528,'Base recipes'!$H$5:$H$19,0)),"")))</f>
        <v/>
      </c>
      <c r="D528" s="13" t="str">
        <f>IF(A528="","",IF(ISNUMBER(MATCH(A528,'Ingredients'!$A$5:$A$154,0)),INDEX('Ingredients'!$G$5:$G$154,MATCH(A528,'Ingredients'!$A$5:$A$154,0)),IF(ISNUMBER(MATCH(A528,'Base recipes'!$H$5:$H$19,0)),INDEX('Base recipes'!$J$5:$J$19,MATCH(A528,'Base recipes'!$H$5:$H$19,0)),"")))</f>
        <v/>
      </c>
      <c r="E528" s="15" t="str">
        <f>IF(OR(A528="",NOT(ISNUMBER(B528)),NOT(ISNUMBER(D528))),"",ROUND(B528*D528,2))</f>
        <v/>
      </c>
      <c r="F528" s="10" t="str">
        <f>IF(A528="","",IF(OR(ISNUMBER(MATCH(A528,'Ingredients'!$A$5:$A$154,0)),ISNUMBER(MATCH(A528,'Base recipes'!$H$5:$H$19,0))),IF(NOT(ISNUMBER(D528)),"price missing",IF(NOT(ISNUMBER(B528)),"quantity missing",IF(ISNUMBER(MATCH(A528,'Ingredients'!$A$5:$A$154,0)),"",IF(INDEX('Base recipes'!$K$5:$K$19,MATCH(A528,'Base recipes'!$H$5:$H$19,0))&gt;0,"base recipe incomplete","")))),"not found"))</f>
        <v/>
      </c>
      <c r="L528">
        <f>IF(F528="",0,1)</f>
        <v>0</v>
      </c>
    </row>
    <row r="529" spans="1:12" x14ac:dyDescent="0.25">
      <c r="A529" s="5"/>
      <c r="B529" s="12"/>
      <c r="C529" t="str">
        <f>IF(A529="","",IF(ISNUMBER(MATCH(A529,'Ingredients'!$A$5:$A$154,0)),INDEX('Ingredients'!$B$5:$B$154,MATCH(A529,'Ingredients'!$A$5:$A$154,0)),IF(ISNUMBER(MATCH(A529,'Base recipes'!$H$5:$H$19,0)),INDEX('Base recipes'!$I$5:$I$19,MATCH(A529,'Base recipes'!$H$5:$H$19,0)),"")))</f>
        <v/>
      </c>
      <c r="D529" s="13" t="str">
        <f>IF(A529="","",IF(ISNUMBER(MATCH(A529,'Ingredients'!$A$5:$A$154,0)),INDEX('Ingredients'!$G$5:$G$154,MATCH(A529,'Ingredients'!$A$5:$A$154,0)),IF(ISNUMBER(MATCH(A529,'Base recipes'!$H$5:$H$19,0)),INDEX('Base recipes'!$J$5:$J$19,MATCH(A529,'Base recipes'!$H$5:$H$19,0)),"")))</f>
        <v/>
      </c>
      <c r="E529" s="15" t="str">
        <f>IF(OR(A529="",NOT(ISNUMBER(B529)),NOT(ISNUMBER(D529))),"",ROUND(B529*D529,2))</f>
        <v/>
      </c>
      <c r="F529" s="10" t="str">
        <f>IF(A529="","",IF(OR(ISNUMBER(MATCH(A529,'Ingredients'!$A$5:$A$154,0)),ISNUMBER(MATCH(A529,'Base recipes'!$H$5:$H$19,0))),IF(NOT(ISNUMBER(D529)),"price missing",IF(NOT(ISNUMBER(B529)),"quantity missing",IF(ISNUMBER(MATCH(A529,'Ingredients'!$A$5:$A$154,0)),"",IF(INDEX('Base recipes'!$K$5:$K$19,MATCH(A529,'Base recipes'!$H$5:$H$19,0))&gt;0,"base recipe incomplete","")))),"not found"))</f>
        <v/>
      </c>
      <c r="L529">
        <f>IF(F529="",0,1)</f>
        <v>0</v>
      </c>
    </row>
    <row r="530" spans="1:12" x14ac:dyDescent="0.25">
      <c r="A530" s="5"/>
      <c r="B530" s="12"/>
      <c r="C530" t="str">
        <f>IF(A530="","",IF(ISNUMBER(MATCH(A530,'Ingredients'!$A$5:$A$154,0)),INDEX('Ingredients'!$B$5:$B$154,MATCH(A530,'Ingredients'!$A$5:$A$154,0)),IF(ISNUMBER(MATCH(A530,'Base recipes'!$H$5:$H$19,0)),INDEX('Base recipes'!$I$5:$I$19,MATCH(A530,'Base recipes'!$H$5:$H$19,0)),"")))</f>
        <v/>
      </c>
      <c r="D530" s="13" t="str">
        <f>IF(A530="","",IF(ISNUMBER(MATCH(A530,'Ingredients'!$A$5:$A$154,0)),INDEX('Ingredients'!$G$5:$G$154,MATCH(A530,'Ingredients'!$A$5:$A$154,0)),IF(ISNUMBER(MATCH(A530,'Base recipes'!$H$5:$H$19,0)),INDEX('Base recipes'!$J$5:$J$19,MATCH(A530,'Base recipes'!$H$5:$H$19,0)),"")))</f>
        <v/>
      </c>
      <c r="E530" s="15" t="str">
        <f>IF(OR(A530="",NOT(ISNUMBER(B530)),NOT(ISNUMBER(D530))),"",ROUND(B530*D530,2))</f>
        <v/>
      </c>
      <c r="F530" s="10" t="str">
        <f>IF(A530="","",IF(OR(ISNUMBER(MATCH(A530,'Ingredients'!$A$5:$A$154,0)),ISNUMBER(MATCH(A530,'Base recipes'!$H$5:$H$19,0))),IF(NOT(ISNUMBER(D530)),"price missing",IF(NOT(ISNUMBER(B530)),"quantity missing",IF(ISNUMBER(MATCH(A530,'Ingredients'!$A$5:$A$154,0)),"",IF(INDEX('Base recipes'!$K$5:$K$19,MATCH(A530,'Base recipes'!$H$5:$H$19,0))&gt;0,"base recipe incomplete","")))),"not found"))</f>
        <v/>
      </c>
      <c r="L530">
        <f>IF(F530="",0,1)</f>
        <v>0</v>
      </c>
    </row>
    <row r="531" spans="1:12" x14ac:dyDescent="0.25">
      <c r="A531" s="5"/>
      <c r="B531" s="12"/>
      <c r="C531" t="str">
        <f>IF(A531="","",IF(ISNUMBER(MATCH(A531,'Ingredients'!$A$5:$A$154,0)),INDEX('Ingredients'!$B$5:$B$154,MATCH(A531,'Ingredients'!$A$5:$A$154,0)),IF(ISNUMBER(MATCH(A531,'Base recipes'!$H$5:$H$19,0)),INDEX('Base recipes'!$I$5:$I$19,MATCH(A531,'Base recipes'!$H$5:$H$19,0)),"")))</f>
        <v/>
      </c>
      <c r="D531" s="13" t="str">
        <f>IF(A531="","",IF(ISNUMBER(MATCH(A531,'Ingredients'!$A$5:$A$154,0)),INDEX('Ingredients'!$G$5:$G$154,MATCH(A531,'Ingredients'!$A$5:$A$154,0)),IF(ISNUMBER(MATCH(A531,'Base recipes'!$H$5:$H$19,0)),INDEX('Base recipes'!$J$5:$J$19,MATCH(A531,'Base recipes'!$H$5:$H$19,0)),"")))</f>
        <v/>
      </c>
      <c r="E531" s="15" t="str">
        <f>IF(OR(A531="",NOT(ISNUMBER(B531)),NOT(ISNUMBER(D531))),"",ROUND(B531*D531,2))</f>
        <v/>
      </c>
      <c r="F531" s="10" t="str">
        <f>IF(A531="","",IF(OR(ISNUMBER(MATCH(A531,'Ingredients'!$A$5:$A$154,0)),ISNUMBER(MATCH(A531,'Base recipes'!$H$5:$H$19,0))),IF(NOT(ISNUMBER(D531)),"price missing",IF(NOT(ISNUMBER(B531)),"quantity missing",IF(ISNUMBER(MATCH(A531,'Ingredients'!$A$5:$A$154,0)),"",IF(INDEX('Base recipes'!$K$5:$K$19,MATCH(A531,'Base recipes'!$H$5:$H$19,0))&gt;0,"base recipe incomplete","")))),"not found"))</f>
        <v/>
      </c>
      <c r="L531">
        <f>IF(F531="",0,1)</f>
        <v>0</v>
      </c>
    </row>
    <row r="532" spans="1:12" x14ac:dyDescent="0.25">
      <c r="A532" s="5"/>
      <c r="B532" s="12"/>
      <c r="C532" t="str">
        <f>IF(A532="","",IF(ISNUMBER(MATCH(A532,'Ingredients'!$A$5:$A$154,0)),INDEX('Ingredients'!$B$5:$B$154,MATCH(A532,'Ingredients'!$A$5:$A$154,0)),IF(ISNUMBER(MATCH(A532,'Base recipes'!$H$5:$H$19,0)),INDEX('Base recipes'!$I$5:$I$19,MATCH(A532,'Base recipes'!$H$5:$H$19,0)),"")))</f>
        <v/>
      </c>
      <c r="D532" s="13" t="str">
        <f>IF(A532="","",IF(ISNUMBER(MATCH(A532,'Ingredients'!$A$5:$A$154,0)),INDEX('Ingredients'!$G$5:$G$154,MATCH(A532,'Ingredients'!$A$5:$A$154,0)),IF(ISNUMBER(MATCH(A532,'Base recipes'!$H$5:$H$19,0)),INDEX('Base recipes'!$J$5:$J$19,MATCH(A532,'Base recipes'!$H$5:$H$19,0)),"")))</f>
        <v/>
      </c>
      <c r="E532" s="15" t="str">
        <f>IF(OR(A532="",NOT(ISNUMBER(B532)),NOT(ISNUMBER(D532))),"",ROUND(B532*D532,2))</f>
        <v/>
      </c>
      <c r="F532" s="10" t="str">
        <f>IF(A532="","",IF(OR(ISNUMBER(MATCH(A532,'Ingredients'!$A$5:$A$154,0)),ISNUMBER(MATCH(A532,'Base recipes'!$H$5:$H$19,0))),IF(NOT(ISNUMBER(D532)),"price missing",IF(NOT(ISNUMBER(B532)),"quantity missing",IF(ISNUMBER(MATCH(A532,'Ingredients'!$A$5:$A$154,0)),"",IF(INDEX('Base recipes'!$K$5:$K$19,MATCH(A532,'Base recipes'!$H$5:$H$19,0))&gt;0,"base recipe incomplete","")))),"not found"))</f>
        <v/>
      </c>
      <c r="L532">
        <f>IF(F532="",0,1)</f>
        <v>0</v>
      </c>
    </row>
    <row r="533" spans="1:12" x14ac:dyDescent="0.25">
      <c r="A533" s="5"/>
      <c r="B533" s="12"/>
      <c r="C533" t="str">
        <f>IF(A533="","",IF(ISNUMBER(MATCH(A533,'Ingredients'!$A$5:$A$154,0)),INDEX('Ingredients'!$B$5:$B$154,MATCH(A533,'Ingredients'!$A$5:$A$154,0)),IF(ISNUMBER(MATCH(A533,'Base recipes'!$H$5:$H$19,0)),INDEX('Base recipes'!$I$5:$I$19,MATCH(A533,'Base recipes'!$H$5:$H$19,0)),"")))</f>
        <v/>
      </c>
      <c r="D533" s="13" t="str">
        <f>IF(A533="","",IF(ISNUMBER(MATCH(A533,'Ingredients'!$A$5:$A$154,0)),INDEX('Ingredients'!$G$5:$G$154,MATCH(A533,'Ingredients'!$A$5:$A$154,0)),IF(ISNUMBER(MATCH(A533,'Base recipes'!$H$5:$H$19,0)),INDEX('Base recipes'!$J$5:$J$19,MATCH(A533,'Base recipes'!$H$5:$H$19,0)),"")))</f>
        <v/>
      </c>
      <c r="E533" s="15" t="str">
        <f>IF(OR(A533="",NOT(ISNUMBER(B533)),NOT(ISNUMBER(D533))),"",ROUND(B533*D533,2))</f>
        <v/>
      </c>
      <c r="F533" s="10" t="str">
        <f>IF(A533="","",IF(OR(ISNUMBER(MATCH(A533,'Ingredients'!$A$5:$A$154,0)),ISNUMBER(MATCH(A533,'Base recipes'!$H$5:$H$19,0))),IF(NOT(ISNUMBER(D533)),"price missing",IF(NOT(ISNUMBER(B533)),"quantity missing",IF(ISNUMBER(MATCH(A533,'Ingredients'!$A$5:$A$154,0)),"",IF(INDEX('Base recipes'!$K$5:$K$19,MATCH(A533,'Base recipes'!$H$5:$H$19,0))&gt;0,"base recipe incomplete","")))),"not found"))</f>
        <v/>
      </c>
      <c r="L533">
        <f>IF(F533="",0,1)</f>
        <v>0</v>
      </c>
    </row>
    <row r="534" spans="1:12" x14ac:dyDescent="0.25">
      <c r="A534" s="5"/>
      <c r="B534" s="12"/>
      <c r="C534" t="str">
        <f>IF(A534="","",IF(ISNUMBER(MATCH(A534,'Ingredients'!$A$5:$A$154,0)),INDEX('Ingredients'!$B$5:$B$154,MATCH(A534,'Ingredients'!$A$5:$A$154,0)),IF(ISNUMBER(MATCH(A534,'Base recipes'!$H$5:$H$19,0)),INDEX('Base recipes'!$I$5:$I$19,MATCH(A534,'Base recipes'!$H$5:$H$19,0)),"")))</f>
        <v/>
      </c>
      <c r="D534" s="13" t="str">
        <f>IF(A534="","",IF(ISNUMBER(MATCH(A534,'Ingredients'!$A$5:$A$154,0)),INDEX('Ingredients'!$G$5:$G$154,MATCH(A534,'Ingredients'!$A$5:$A$154,0)),IF(ISNUMBER(MATCH(A534,'Base recipes'!$H$5:$H$19,0)),INDEX('Base recipes'!$J$5:$J$19,MATCH(A534,'Base recipes'!$H$5:$H$19,0)),"")))</f>
        <v/>
      </c>
      <c r="E534" s="15" t="str">
        <f>IF(OR(A534="",NOT(ISNUMBER(B534)),NOT(ISNUMBER(D534))),"",ROUND(B534*D534,2))</f>
        <v/>
      </c>
      <c r="F534" s="10" t="str">
        <f>IF(A534="","",IF(OR(ISNUMBER(MATCH(A534,'Ingredients'!$A$5:$A$154,0)),ISNUMBER(MATCH(A534,'Base recipes'!$H$5:$H$19,0))),IF(NOT(ISNUMBER(D534)),"price missing",IF(NOT(ISNUMBER(B534)),"quantity missing",IF(ISNUMBER(MATCH(A534,'Ingredients'!$A$5:$A$154,0)),"",IF(INDEX('Base recipes'!$K$5:$K$19,MATCH(A534,'Base recipes'!$H$5:$H$19,0))&gt;0,"base recipe incomplete","")))),"not found"))</f>
        <v/>
      </c>
      <c r="L534">
        <f>IF(F534="",0,1)</f>
        <v>0</v>
      </c>
    </row>
    <row r="535" spans="1:12" x14ac:dyDescent="0.25">
      <c r="A535" s="5"/>
      <c r="B535" s="12"/>
      <c r="C535" t="str">
        <f>IF(A535="","",IF(ISNUMBER(MATCH(A535,'Ingredients'!$A$5:$A$154,0)),INDEX('Ingredients'!$B$5:$B$154,MATCH(A535,'Ingredients'!$A$5:$A$154,0)),IF(ISNUMBER(MATCH(A535,'Base recipes'!$H$5:$H$19,0)),INDEX('Base recipes'!$I$5:$I$19,MATCH(A535,'Base recipes'!$H$5:$H$19,0)),"")))</f>
        <v/>
      </c>
      <c r="D535" s="13" t="str">
        <f>IF(A535="","",IF(ISNUMBER(MATCH(A535,'Ingredients'!$A$5:$A$154,0)),INDEX('Ingredients'!$G$5:$G$154,MATCH(A535,'Ingredients'!$A$5:$A$154,0)),IF(ISNUMBER(MATCH(A535,'Base recipes'!$H$5:$H$19,0)),INDEX('Base recipes'!$J$5:$J$19,MATCH(A535,'Base recipes'!$H$5:$H$19,0)),"")))</f>
        <v/>
      </c>
      <c r="E535" s="15" t="str">
        <f>IF(OR(A535="",NOT(ISNUMBER(B535)),NOT(ISNUMBER(D535))),"",ROUND(B535*D535,2))</f>
        <v/>
      </c>
      <c r="F535" s="10" t="str">
        <f>IF(A535="","",IF(OR(ISNUMBER(MATCH(A535,'Ingredients'!$A$5:$A$154,0)),ISNUMBER(MATCH(A535,'Base recipes'!$H$5:$H$19,0))),IF(NOT(ISNUMBER(D535)),"price missing",IF(NOT(ISNUMBER(B535)),"quantity missing",IF(ISNUMBER(MATCH(A535,'Ingredients'!$A$5:$A$154,0)),"",IF(INDEX('Base recipes'!$K$5:$K$19,MATCH(A535,'Base recipes'!$H$5:$H$19,0))&gt;0,"base recipe incomplete","")))),"not found"))</f>
        <v/>
      </c>
      <c r="L535">
        <f>IF(F535="",0,1)</f>
        <v>0</v>
      </c>
    </row>
    <row r="536" spans="1:12" x14ac:dyDescent="0.25">
      <c r="A536" s="5"/>
      <c r="B536" s="12"/>
      <c r="C536" t="str">
        <f>IF(A536="","",IF(ISNUMBER(MATCH(A536,'Ingredients'!$A$5:$A$154,0)),INDEX('Ingredients'!$B$5:$B$154,MATCH(A536,'Ingredients'!$A$5:$A$154,0)),IF(ISNUMBER(MATCH(A536,'Base recipes'!$H$5:$H$19,0)),INDEX('Base recipes'!$I$5:$I$19,MATCH(A536,'Base recipes'!$H$5:$H$19,0)),"")))</f>
        <v/>
      </c>
      <c r="D536" s="13" t="str">
        <f>IF(A536="","",IF(ISNUMBER(MATCH(A536,'Ingredients'!$A$5:$A$154,0)),INDEX('Ingredients'!$G$5:$G$154,MATCH(A536,'Ingredients'!$A$5:$A$154,0)),IF(ISNUMBER(MATCH(A536,'Base recipes'!$H$5:$H$19,0)),INDEX('Base recipes'!$J$5:$J$19,MATCH(A536,'Base recipes'!$H$5:$H$19,0)),"")))</f>
        <v/>
      </c>
      <c r="E536" s="15" t="str">
        <f>IF(OR(A536="",NOT(ISNUMBER(B536)),NOT(ISNUMBER(D536))),"",ROUND(B536*D536,2))</f>
        <v/>
      </c>
      <c r="F536" s="10" t="str">
        <f>IF(A536="","",IF(OR(ISNUMBER(MATCH(A536,'Ingredients'!$A$5:$A$154,0)),ISNUMBER(MATCH(A536,'Base recipes'!$H$5:$H$19,0))),IF(NOT(ISNUMBER(D536)),"price missing",IF(NOT(ISNUMBER(B536)),"quantity missing",IF(ISNUMBER(MATCH(A536,'Ingredients'!$A$5:$A$154,0)),"",IF(INDEX('Base recipes'!$K$5:$K$19,MATCH(A536,'Base recipes'!$H$5:$H$19,0))&gt;0,"base recipe incomplete","")))),"not found"))</f>
        <v/>
      </c>
      <c r="L536">
        <f>IF(F536="",0,1)</f>
        <v>0</v>
      </c>
    </row>
    <row r="537" spans="1:12" x14ac:dyDescent="0.25">
      <c r="A537" s="5"/>
      <c r="B537" s="12"/>
      <c r="C537" t="str">
        <f>IF(A537="","",IF(ISNUMBER(MATCH(A537,'Ingredients'!$A$5:$A$154,0)),INDEX('Ingredients'!$B$5:$B$154,MATCH(A537,'Ingredients'!$A$5:$A$154,0)),IF(ISNUMBER(MATCH(A537,'Base recipes'!$H$5:$H$19,0)),INDEX('Base recipes'!$I$5:$I$19,MATCH(A537,'Base recipes'!$H$5:$H$19,0)),"")))</f>
        <v/>
      </c>
      <c r="D537" s="13" t="str">
        <f>IF(A537="","",IF(ISNUMBER(MATCH(A537,'Ingredients'!$A$5:$A$154,0)),INDEX('Ingredients'!$G$5:$G$154,MATCH(A537,'Ingredients'!$A$5:$A$154,0)),IF(ISNUMBER(MATCH(A537,'Base recipes'!$H$5:$H$19,0)),INDEX('Base recipes'!$J$5:$J$19,MATCH(A537,'Base recipes'!$H$5:$H$19,0)),"")))</f>
        <v/>
      </c>
      <c r="E537" s="15" t="str">
        <f>IF(OR(A537="",NOT(ISNUMBER(B537)),NOT(ISNUMBER(D537))),"",ROUND(B537*D537,2))</f>
        <v/>
      </c>
      <c r="F537" s="10" t="str">
        <f>IF(A537="","",IF(OR(ISNUMBER(MATCH(A537,'Ingredients'!$A$5:$A$154,0)),ISNUMBER(MATCH(A537,'Base recipes'!$H$5:$H$19,0))),IF(NOT(ISNUMBER(D537)),"price missing",IF(NOT(ISNUMBER(B537)),"quantity missing",IF(ISNUMBER(MATCH(A537,'Ingredients'!$A$5:$A$154,0)),"",IF(INDEX('Base recipes'!$K$5:$K$19,MATCH(A537,'Base recipes'!$H$5:$H$19,0))&gt;0,"base recipe incomplete","")))),"not found"))</f>
        <v/>
      </c>
      <c r="L537">
        <f>IF(F537="",0,1)</f>
        <v>0</v>
      </c>
    </row>
    <row r="538" spans="1:12" x14ac:dyDescent="0.25">
      <c r="A538" s="5"/>
      <c r="B538" s="12"/>
      <c r="C538" t="str">
        <f>IF(A538="","",IF(ISNUMBER(MATCH(A538,'Ingredients'!$A$5:$A$154,0)),INDEX('Ingredients'!$B$5:$B$154,MATCH(A538,'Ingredients'!$A$5:$A$154,0)),IF(ISNUMBER(MATCH(A538,'Base recipes'!$H$5:$H$19,0)),INDEX('Base recipes'!$I$5:$I$19,MATCH(A538,'Base recipes'!$H$5:$H$19,0)),"")))</f>
        <v/>
      </c>
      <c r="D538" s="13" t="str">
        <f>IF(A538="","",IF(ISNUMBER(MATCH(A538,'Ingredients'!$A$5:$A$154,0)),INDEX('Ingredients'!$G$5:$G$154,MATCH(A538,'Ingredients'!$A$5:$A$154,0)),IF(ISNUMBER(MATCH(A538,'Base recipes'!$H$5:$H$19,0)),INDEX('Base recipes'!$J$5:$J$19,MATCH(A538,'Base recipes'!$H$5:$H$19,0)),"")))</f>
        <v/>
      </c>
      <c r="E538" s="15" t="str">
        <f>IF(OR(A538="",NOT(ISNUMBER(B538)),NOT(ISNUMBER(D538))),"",ROUND(B538*D538,2))</f>
        <v/>
      </c>
      <c r="F538" s="10" t="str">
        <f>IF(A538="","",IF(OR(ISNUMBER(MATCH(A538,'Ingredients'!$A$5:$A$154,0)),ISNUMBER(MATCH(A538,'Base recipes'!$H$5:$H$19,0))),IF(NOT(ISNUMBER(D538)),"price missing",IF(NOT(ISNUMBER(B538)),"quantity missing",IF(ISNUMBER(MATCH(A538,'Ingredients'!$A$5:$A$154,0)),"",IF(INDEX('Base recipes'!$K$5:$K$19,MATCH(A538,'Base recipes'!$H$5:$H$19,0))&gt;0,"base recipe incomplete","")))),"not found"))</f>
        <v/>
      </c>
      <c r="L538">
        <f>IF(F538="",0,1)</f>
        <v>0</v>
      </c>
    </row>
    <row r="539" spans="1:12" x14ac:dyDescent="0.25">
      <c r="A539" s="5"/>
      <c r="B539" s="12"/>
      <c r="C539" t="str">
        <f>IF(A539="","",IF(ISNUMBER(MATCH(A539,'Ingredients'!$A$5:$A$154,0)),INDEX('Ingredients'!$B$5:$B$154,MATCH(A539,'Ingredients'!$A$5:$A$154,0)),IF(ISNUMBER(MATCH(A539,'Base recipes'!$H$5:$H$19,0)),INDEX('Base recipes'!$I$5:$I$19,MATCH(A539,'Base recipes'!$H$5:$H$19,0)),"")))</f>
        <v/>
      </c>
      <c r="D539" s="13" t="str">
        <f>IF(A539="","",IF(ISNUMBER(MATCH(A539,'Ingredients'!$A$5:$A$154,0)),INDEX('Ingredients'!$G$5:$G$154,MATCH(A539,'Ingredients'!$A$5:$A$154,0)),IF(ISNUMBER(MATCH(A539,'Base recipes'!$H$5:$H$19,0)),INDEX('Base recipes'!$J$5:$J$19,MATCH(A539,'Base recipes'!$H$5:$H$19,0)),"")))</f>
        <v/>
      </c>
      <c r="E539" s="15" t="str">
        <f>IF(OR(A539="",NOT(ISNUMBER(B539)),NOT(ISNUMBER(D539))),"",ROUND(B539*D539,2))</f>
        <v/>
      </c>
      <c r="F539" s="10" t="str">
        <f>IF(A539="","",IF(OR(ISNUMBER(MATCH(A539,'Ingredients'!$A$5:$A$154,0)),ISNUMBER(MATCH(A539,'Base recipes'!$H$5:$H$19,0))),IF(NOT(ISNUMBER(D539)),"price missing",IF(NOT(ISNUMBER(B539)),"quantity missing",IF(ISNUMBER(MATCH(A539,'Ingredients'!$A$5:$A$154,0)),"",IF(INDEX('Base recipes'!$K$5:$K$19,MATCH(A539,'Base recipes'!$H$5:$H$19,0))&gt;0,"base recipe incomplete","")))),"not found"))</f>
        <v/>
      </c>
      <c r="L539">
        <f>IF(F539="",0,1)</f>
        <v>0</v>
      </c>
    </row>
    <row r="540" spans="1:12" x14ac:dyDescent="0.25">
      <c r="A540" s="5"/>
      <c r="B540" s="12"/>
      <c r="C540" t="str">
        <f>IF(A540="","",IF(ISNUMBER(MATCH(A540,'Ingredients'!$A$5:$A$154,0)),INDEX('Ingredients'!$B$5:$B$154,MATCH(A540,'Ingredients'!$A$5:$A$154,0)),IF(ISNUMBER(MATCH(A540,'Base recipes'!$H$5:$H$19,0)),INDEX('Base recipes'!$I$5:$I$19,MATCH(A540,'Base recipes'!$H$5:$H$19,0)),"")))</f>
        <v/>
      </c>
      <c r="D540" s="13" t="str">
        <f>IF(A540="","",IF(ISNUMBER(MATCH(A540,'Ingredients'!$A$5:$A$154,0)),INDEX('Ingredients'!$G$5:$G$154,MATCH(A540,'Ingredients'!$A$5:$A$154,0)),IF(ISNUMBER(MATCH(A540,'Base recipes'!$H$5:$H$19,0)),INDEX('Base recipes'!$J$5:$J$19,MATCH(A540,'Base recipes'!$H$5:$H$19,0)),"")))</f>
        <v/>
      </c>
      <c r="E540" s="15" t="str">
        <f>IF(OR(A540="",NOT(ISNUMBER(B540)),NOT(ISNUMBER(D540))),"",ROUND(B540*D540,2))</f>
        <v/>
      </c>
      <c r="F540" s="10" t="str">
        <f>IF(A540="","",IF(OR(ISNUMBER(MATCH(A540,'Ingredients'!$A$5:$A$154,0)),ISNUMBER(MATCH(A540,'Base recipes'!$H$5:$H$19,0))),IF(NOT(ISNUMBER(D540)),"price missing",IF(NOT(ISNUMBER(B540)),"quantity missing",IF(ISNUMBER(MATCH(A540,'Ingredients'!$A$5:$A$154,0)),"",IF(INDEX('Base recipes'!$K$5:$K$19,MATCH(A540,'Base recipes'!$H$5:$H$19,0))&gt;0,"base recipe incomplete","")))),"not found"))</f>
        <v/>
      </c>
      <c r="L540">
        <f>IF(F540="",0,1)</f>
        <v>0</v>
      </c>
    </row>
    <row r="541" spans="1:12" x14ac:dyDescent="0.25">
      <c r="A541" s="5"/>
      <c r="B541" s="12"/>
      <c r="C541" t="str">
        <f>IF(A541="","",IF(ISNUMBER(MATCH(A541,'Ingredients'!$A$5:$A$154,0)),INDEX('Ingredients'!$B$5:$B$154,MATCH(A541,'Ingredients'!$A$5:$A$154,0)),IF(ISNUMBER(MATCH(A541,'Base recipes'!$H$5:$H$19,0)),INDEX('Base recipes'!$I$5:$I$19,MATCH(A541,'Base recipes'!$H$5:$H$19,0)),"")))</f>
        <v/>
      </c>
      <c r="D541" s="13" t="str">
        <f>IF(A541="","",IF(ISNUMBER(MATCH(A541,'Ingredients'!$A$5:$A$154,0)),INDEX('Ingredients'!$G$5:$G$154,MATCH(A541,'Ingredients'!$A$5:$A$154,0)),IF(ISNUMBER(MATCH(A541,'Base recipes'!$H$5:$H$19,0)),INDEX('Base recipes'!$J$5:$J$19,MATCH(A541,'Base recipes'!$H$5:$H$19,0)),"")))</f>
        <v/>
      </c>
      <c r="E541" s="15" t="str">
        <f>IF(OR(A541="",NOT(ISNUMBER(B541)),NOT(ISNUMBER(D541))),"",ROUND(B541*D541,2))</f>
        <v/>
      </c>
      <c r="F541" s="10" t="str">
        <f>IF(A541="","",IF(OR(ISNUMBER(MATCH(A541,'Ingredients'!$A$5:$A$154,0)),ISNUMBER(MATCH(A541,'Base recipes'!$H$5:$H$19,0))),IF(NOT(ISNUMBER(D541)),"price missing",IF(NOT(ISNUMBER(B541)),"quantity missing",IF(ISNUMBER(MATCH(A541,'Ingredients'!$A$5:$A$154,0)),"",IF(INDEX('Base recipes'!$K$5:$K$19,MATCH(A541,'Base recipes'!$H$5:$H$19,0))&gt;0,"base recipe incomplete","")))),"not found"))</f>
        <v/>
      </c>
      <c r="L541">
        <f>IF(F541="",0,1)</f>
        <v>0</v>
      </c>
    </row>
    <row r="542" spans="1:5" x14ac:dyDescent="0.25">
      <c r="A542" s="16" t="s">
        <v>47</v>
      </c>
      <c r="E542" s="9" t="str">
        <f>IF(A525="","",ROUND(SUM(E527:E541),2))</f>
        <v/>
      </c>
    </row>
    <row r="543" spans="1:5" x14ac:dyDescent="0.25">
      <c r="A543" s="16" t="s">
        <v>50</v>
      </c>
      <c r="E543" s="9" t="str">
        <f>IF(OR(A525="",NOT(ISNUMBER(C525))),"",IF(C525&lt;=0,"",ROUND(E542/C525,2)))</f>
        <v/>
      </c>
    </row>
    <row r="545" spans="1:5" x14ac:dyDescent="0.25">
      <c r="A545" s="11"/>
      <c r="B545" s="2" t="s">
        <v>52</v>
      </c>
      <c r="C545" s="5"/>
      <c r="D545" s="2" t="str">
        <f>IF(C545=1,"portion","portions")</f>
        <v>portions</v>
      </c>
      <c r="E545" s="10" t="str">
        <f>IF(A545="","",IF(COUNTIF($H$5:$H$34,A545)&gt;1,"name used twice, only the first counts",IF(NOT(ISNUMBER(C545)),"number of portions missing",IF(C545&lt;=0,"number of portions missing",IF(SUM(L547:L561)&gt;0,"check the rows with a note","")))))</f>
        <v/>
      </c>
    </row>
    <row r="546" spans="1:6" x14ac:dyDescent="0.25">
      <c r="A546" s="4" t="s">
        <v>43</v>
      </c>
      <c r="B546" s="4" t="s">
        <v>44</v>
      </c>
      <c r="C546" s="4" t="s">
        <v>18</v>
      </c>
      <c r="D546" s="4" t="s">
        <v>45</v>
      </c>
      <c r="E546" s="4" t="s">
        <v>46</v>
      </c>
      <c r="F546" s="4" t="s">
        <v>24</v>
      </c>
    </row>
    <row r="547" spans="1:12" x14ac:dyDescent="0.25">
      <c r="A547" s="5"/>
      <c r="B547" s="12"/>
      <c r="C547" t="str">
        <f>IF(A547="","",IF(ISNUMBER(MATCH(A547,'Ingredients'!$A$5:$A$154,0)),INDEX('Ingredients'!$B$5:$B$154,MATCH(A547,'Ingredients'!$A$5:$A$154,0)),IF(ISNUMBER(MATCH(A547,'Base recipes'!$H$5:$H$19,0)),INDEX('Base recipes'!$I$5:$I$19,MATCH(A547,'Base recipes'!$H$5:$H$19,0)),"")))</f>
        <v/>
      </c>
      <c r="D547" s="13" t="str">
        <f>IF(A547="","",IF(ISNUMBER(MATCH(A547,'Ingredients'!$A$5:$A$154,0)),INDEX('Ingredients'!$G$5:$G$154,MATCH(A547,'Ingredients'!$A$5:$A$154,0)),IF(ISNUMBER(MATCH(A547,'Base recipes'!$H$5:$H$19,0)),INDEX('Base recipes'!$J$5:$J$19,MATCH(A547,'Base recipes'!$H$5:$H$19,0)),"")))</f>
        <v/>
      </c>
      <c r="E547" s="15" t="str">
        <f>IF(OR(A547="",NOT(ISNUMBER(B547)),NOT(ISNUMBER(D547))),"",ROUND(B547*D547,2))</f>
        <v/>
      </c>
      <c r="F547" s="10" t="str">
        <f>IF(A547="","",IF(OR(ISNUMBER(MATCH(A547,'Ingredients'!$A$5:$A$154,0)),ISNUMBER(MATCH(A547,'Base recipes'!$H$5:$H$19,0))),IF(NOT(ISNUMBER(D547)),"price missing",IF(NOT(ISNUMBER(B547)),"quantity missing",IF(ISNUMBER(MATCH(A547,'Ingredients'!$A$5:$A$154,0)),"",IF(INDEX('Base recipes'!$K$5:$K$19,MATCH(A547,'Base recipes'!$H$5:$H$19,0))&gt;0,"base recipe incomplete","")))),"not found"))</f>
        <v/>
      </c>
      <c r="L547">
        <f>IF(F547="",0,1)</f>
        <v>0</v>
      </c>
    </row>
    <row r="548" spans="1:12" x14ac:dyDescent="0.25">
      <c r="A548" s="5"/>
      <c r="B548" s="12"/>
      <c r="C548" t="str">
        <f>IF(A548="","",IF(ISNUMBER(MATCH(A548,'Ingredients'!$A$5:$A$154,0)),INDEX('Ingredients'!$B$5:$B$154,MATCH(A548,'Ingredients'!$A$5:$A$154,0)),IF(ISNUMBER(MATCH(A548,'Base recipes'!$H$5:$H$19,0)),INDEX('Base recipes'!$I$5:$I$19,MATCH(A548,'Base recipes'!$H$5:$H$19,0)),"")))</f>
        <v/>
      </c>
      <c r="D548" s="13" t="str">
        <f>IF(A548="","",IF(ISNUMBER(MATCH(A548,'Ingredients'!$A$5:$A$154,0)),INDEX('Ingredients'!$G$5:$G$154,MATCH(A548,'Ingredients'!$A$5:$A$154,0)),IF(ISNUMBER(MATCH(A548,'Base recipes'!$H$5:$H$19,0)),INDEX('Base recipes'!$J$5:$J$19,MATCH(A548,'Base recipes'!$H$5:$H$19,0)),"")))</f>
        <v/>
      </c>
      <c r="E548" s="15" t="str">
        <f>IF(OR(A548="",NOT(ISNUMBER(B548)),NOT(ISNUMBER(D548))),"",ROUND(B548*D548,2))</f>
        <v/>
      </c>
      <c r="F548" s="10" t="str">
        <f>IF(A548="","",IF(OR(ISNUMBER(MATCH(A548,'Ingredients'!$A$5:$A$154,0)),ISNUMBER(MATCH(A548,'Base recipes'!$H$5:$H$19,0))),IF(NOT(ISNUMBER(D548)),"price missing",IF(NOT(ISNUMBER(B548)),"quantity missing",IF(ISNUMBER(MATCH(A548,'Ingredients'!$A$5:$A$154,0)),"",IF(INDEX('Base recipes'!$K$5:$K$19,MATCH(A548,'Base recipes'!$H$5:$H$19,0))&gt;0,"base recipe incomplete","")))),"not found"))</f>
        <v/>
      </c>
      <c r="L548">
        <f>IF(F548="",0,1)</f>
        <v>0</v>
      </c>
    </row>
    <row r="549" spans="1:12" x14ac:dyDescent="0.25">
      <c r="A549" s="5"/>
      <c r="B549" s="12"/>
      <c r="C549" t="str">
        <f>IF(A549="","",IF(ISNUMBER(MATCH(A549,'Ingredients'!$A$5:$A$154,0)),INDEX('Ingredients'!$B$5:$B$154,MATCH(A549,'Ingredients'!$A$5:$A$154,0)),IF(ISNUMBER(MATCH(A549,'Base recipes'!$H$5:$H$19,0)),INDEX('Base recipes'!$I$5:$I$19,MATCH(A549,'Base recipes'!$H$5:$H$19,0)),"")))</f>
        <v/>
      </c>
      <c r="D549" s="13" t="str">
        <f>IF(A549="","",IF(ISNUMBER(MATCH(A549,'Ingredients'!$A$5:$A$154,0)),INDEX('Ingredients'!$G$5:$G$154,MATCH(A549,'Ingredients'!$A$5:$A$154,0)),IF(ISNUMBER(MATCH(A549,'Base recipes'!$H$5:$H$19,0)),INDEX('Base recipes'!$J$5:$J$19,MATCH(A549,'Base recipes'!$H$5:$H$19,0)),"")))</f>
        <v/>
      </c>
      <c r="E549" s="15" t="str">
        <f>IF(OR(A549="",NOT(ISNUMBER(B549)),NOT(ISNUMBER(D549))),"",ROUND(B549*D549,2))</f>
        <v/>
      </c>
      <c r="F549" s="10" t="str">
        <f>IF(A549="","",IF(OR(ISNUMBER(MATCH(A549,'Ingredients'!$A$5:$A$154,0)),ISNUMBER(MATCH(A549,'Base recipes'!$H$5:$H$19,0))),IF(NOT(ISNUMBER(D549)),"price missing",IF(NOT(ISNUMBER(B549)),"quantity missing",IF(ISNUMBER(MATCH(A549,'Ingredients'!$A$5:$A$154,0)),"",IF(INDEX('Base recipes'!$K$5:$K$19,MATCH(A549,'Base recipes'!$H$5:$H$19,0))&gt;0,"base recipe incomplete","")))),"not found"))</f>
        <v/>
      </c>
      <c r="L549">
        <f>IF(F549="",0,1)</f>
        <v>0</v>
      </c>
    </row>
    <row r="550" spans="1:12" x14ac:dyDescent="0.25">
      <c r="A550" s="5"/>
      <c r="B550" s="12"/>
      <c r="C550" t="str">
        <f>IF(A550="","",IF(ISNUMBER(MATCH(A550,'Ingredients'!$A$5:$A$154,0)),INDEX('Ingredients'!$B$5:$B$154,MATCH(A550,'Ingredients'!$A$5:$A$154,0)),IF(ISNUMBER(MATCH(A550,'Base recipes'!$H$5:$H$19,0)),INDEX('Base recipes'!$I$5:$I$19,MATCH(A550,'Base recipes'!$H$5:$H$19,0)),"")))</f>
        <v/>
      </c>
      <c r="D550" s="13" t="str">
        <f>IF(A550="","",IF(ISNUMBER(MATCH(A550,'Ingredients'!$A$5:$A$154,0)),INDEX('Ingredients'!$G$5:$G$154,MATCH(A550,'Ingredients'!$A$5:$A$154,0)),IF(ISNUMBER(MATCH(A550,'Base recipes'!$H$5:$H$19,0)),INDEX('Base recipes'!$J$5:$J$19,MATCH(A550,'Base recipes'!$H$5:$H$19,0)),"")))</f>
        <v/>
      </c>
      <c r="E550" s="15" t="str">
        <f>IF(OR(A550="",NOT(ISNUMBER(B550)),NOT(ISNUMBER(D550))),"",ROUND(B550*D550,2))</f>
        <v/>
      </c>
      <c r="F550" s="10" t="str">
        <f>IF(A550="","",IF(OR(ISNUMBER(MATCH(A550,'Ingredients'!$A$5:$A$154,0)),ISNUMBER(MATCH(A550,'Base recipes'!$H$5:$H$19,0))),IF(NOT(ISNUMBER(D550)),"price missing",IF(NOT(ISNUMBER(B550)),"quantity missing",IF(ISNUMBER(MATCH(A550,'Ingredients'!$A$5:$A$154,0)),"",IF(INDEX('Base recipes'!$K$5:$K$19,MATCH(A550,'Base recipes'!$H$5:$H$19,0))&gt;0,"base recipe incomplete","")))),"not found"))</f>
        <v/>
      </c>
      <c r="L550">
        <f>IF(F550="",0,1)</f>
        <v>0</v>
      </c>
    </row>
    <row r="551" spans="1:12" x14ac:dyDescent="0.25">
      <c r="A551" s="5"/>
      <c r="B551" s="12"/>
      <c r="C551" t="str">
        <f>IF(A551="","",IF(ISNUMBER(MATCH(A551,'Ingredients'!$A$5:$A$154,0)),INDEX('Ingredients'!$B$5:$B$154,MATCH(A551,'Ingredients'!$A$5:$A$154,0)),IF(ISNUMBER(MATCH(A551,'Base recipes'!$H$5:$H$19,0)),INDEX('Base recipes'!$I$5:$I$19,MATCH(A551,'Base recipes'!$H$5:$H$19,0)),"")))</f>
        <v/>
      </c>
      <c r="D551" s="13" t="str">
        <f>IF(A551="","",IF(ISNUMBER(MATCH(A551,'Ingredients'!$A$5:$A$154,0)),INDEX('Ingredients'!$G$5:$G$154,MATCH(A551,'Ingredients'!$A$5:$A$154,0)),IF(ISNUMBER(MATCH(A551,'Base recipes'!$H$5:$H$19,0)),INDEX('Base recipes'!$J$5:$J$19,MATCH(A551,'Base recipes'!$H$5:$H$19,0)),"")))</f>
        <v/>
      </c>
      <c r="E551" s="15" t="str">
        <f>IF(OR(A551="",NOT(ISNUMBER(B551)),NOT(ISNUMBER(D551))),"",ROUND(B551*D551,2))</f>
        <v/>
      </c>
      <c r="F551" s="10" t="str">
        <f>IF(A551="","",IF(OR(ISNUMBER(MATCH(A551,'Ingredients'!$A$5:$A$154,0)),ISNUMBER(MATCH(A551,'Base recipes'!$H$5:$H$19,0))),IF(NOT(ISNUMBER(D551)),"price missing",IF(NOT(ISNUMBER(B551)),"quantity missing",IF(ISNUMBER(MATCH(A551,'Ingredients'!$A$5:$A$154,0)),"",IF(INDEX('Base recipes'!$K$5:$K$19,MATCH(A551,'Base recipes'!$H$5:$H$19,0))&gt;0,"base recipe incomplete","")))),"not found"))</f>
        <v/>
      </c>
      <c r="L551">
        <f>IF(F551="",0,1)</f>
        <v>0</v>
      </c>
    </row>
    <row r="552" spans="1:12" x14ac:dyDescent="0.25">
      <c r="A552" s="5"/>
      <c r="B552" s="12"/>
      <c r="C552" t="str">
        <f>IF(A552="","",IF(ISNUMBER(MATCH(A552,'Ingredients'!$A$5:$A$154,0)),INDEX('Ingredients'!$B$5:$B$154,MATCH(A552,'Ingredients'!$A$5:$A$154,0)),IF(ISNUMBER(MATCH(A552,'Base recipes'!$H$5:$H$19,0)),INDEX('Base recipes'!$I$5:$I$19,MATCH(A552,'Base recipes'!$H$5:$H$19,0)),"")))</f>
        <v/>
      </c>
      <c r="D552" s="13" t="str">
        <f>IF(A552="","",IF(ISNUMBER(MATCH(A552,'Ingredients'!$A$5:$A$154,0)),INDEX('Ingredients'!$G$5:$G$154,MATCH(A552,'Ingredients'!$A$5:$A$154,0)),IF(ISNUMBER(MATCH(A552,'Base recipes'!$H$5:$H$19,0)),INDEX('Base recipes'!$J$5:$J$19,MATCH(A552,'Base recipes'!$H$5:$H$19,0)),"")))</f>
        <v/>
      </c>
      <c r="E552" s="15" t="str">
        <f>IF(OR(A552="",NOT(ISNUMBER(B552)),NOT(ISNUMBER(D552))),"",ROUND(B552*D552,2))</f>
        <v/>
      </c>
      <c r="F552" s="10" t="str">
        <f>IF(A552="","",IF(OR(ISNUMBER(MATCH(A552,'Ingredients'!$A$5:$A$154,0)),ISNUMBER(MATCH(A552,'Base recipes'!$H$5:$H$19,0))),IF(NOT(ISNUMBER(D552)),"price missing",IF(NOT(ISNUMBER(B552)),"quantity missing",IF(ISNUMBER(MATCH(A552,'Ingredients'!$A$5:$A$154,0)),"",IF(INDEX('Base recipes'!$K$5:$K$19,MATCH(A552,'Base recipes'!$H$5:$H$19,0))&gt;0,"base recipe incomplete","")))),"not found"))</f>
        <v/>
      </c>
      <c r="L552">
        <f>IF(F552="",0,1)</f>
        <v>0</v>
      </c>
    </row>
    <row r="553" spans="1:12" x14ac:dyDescent="0.25">
      <c r="A553" s="5"/>
      <c r="B553" s="12"/>
      <c r="C553" t="str">
        <f>IF(A553="","",IF(ISNUMBER(MATCH(A553,'Ingredients'!$A$5:$A$154,0)),INDEX('Ingredients'!$B$5:$B$154,MATCH(A553,'Ingredients'!$A$5:$A$154,0)),IF(ISNUMBER(MATCH(A553,'Base recipes'!$H$5:$H$19,0)),INDEX('Base recipes'!$I$5:$I$19,MATCH(A553,'Base recipes'!$H$5:$H$19,0)),"")))</f>
        <v/>
      </c>
      <c r="D553" s="13" t="str">
        <f>IF(A553="","",IF(ISNUMBER(MATCH(A553,'Ingredients'!$A$5:$A$154,0)),INDEX('Ingredients'!$G$5:$G$154,MATCH(A553,'Ingredients'!$A$5:$A$154,0)),IF(ISNUMBER(MATCH(A553,'Base recipes'!$H$5:$H$19,0)),INDEX('Base recipes'!$J$5:$J$19,MATCH(A553,'Base recipes'!$H$5:$H$19,0)),"")))</f>
        <v/>
      </c>
      <c r="E553" s="15" t="str">
        <f>IF(OR(A553="",NOT(ISNUMBER(B553)),NOT(ISNUMBER(D553))),"",ROUND(B553*D553,2))</f>
        <v/>
      </c>
      <c r="F553" s="10" t="str">
        <f>IF(A553="","",IF(OR(ISNUMBER(MATCH(A553,'Ingredients'!$A$5:$A$154,0)),ISNUMBER(MATCH(A553,'Base recipes'!$H$5:$H$19,0))),IF(NOT(ISNUMBER(D553)),"price missing",IF(NOT(ISNUMBER(B553)),"quantity missing",IF(ISNUMBER(MATCH(A553,'Ingredients'!$A$5:$A$154,0)),"",IF(INDEX('Base recipes'!$K$5:$K$19,MATCH(A553,'Base recipes'!$H$5:$H$19,0))&gt;0,"base recipe incomplete","")))),"not found"))</f>
        <v/>
      </c>
      <c r="L553">
        <f>IF(F553="",0,1)</f>
        <v>0</v>
      </c>
    </row>
    <row r="554" spans="1:12" x14ac:dyDescent="0.25">
      <c r="A554" s="5"/>
      <c r="B554" s="12"/>
      <c r="C554" t="str">
        <f>IF(A554="","",IF(ISNUMBER(MATCH(A554,'Ingredients'!$A$5:$A$154,0)),INDEX('Ingredients'!$B$5:$B$154,MATCH(A554,'Ingredients'!$A$5:$A$154,0)),IF(ISNUMBER(MATCH(A554,'Base recipes'!$H$5:$H$19,0)),INDEX('Base recipes'!$I$5:$I$19,MATCH(A554,'Base recipes'!$H$5:$H$19,0)),"")))</f>
        <v/>
      </c>
      <c r="D554" s="13" t="str">
        <f>IF(A554="","",IF(ISNUMBER(MATCH(A554,'Ingredients'!$A$5:$A$154,0)),INDEX('Ingredients'!$G$5:$G$154,MATCH(A554,'Ingredients'!$A$5:$A$154,0)),IF(ISNUMBER(MATCH(A554,'Base recipes'!$H$5:$H$19,0)),INDEX('Base recipes'!$J$5:$J$19,MATCH(A554,'Base recipes'!$H$5:$H$19,0)),"")))</f>
        <v/>
      </c>
      <c r="E554" s="15" t="str">
        <f>IF(OR(A554="",NOT(ISNUMBER(B554)),NOT(ISNUMBER(D554))),"",ROUND(B554*D554,2))</f>
        <v/>
      </c>
      <c r="F554" s="10" t="str">
        <f>IF(A554="","",IF(OR(ISNUMBER(MATCH(A554,'Ingredients'!$A$5:$A$154,0)),ISNUMBER(MATCH(A554,'Base recipes'!$H$5:$H$19,0))),IF(NOT(ISNUMBER(D554)),"price missing",IF(NOT(ISNUMBER(B554)),"quantity missing",IF(ISNUMBER(MATCH(A554,'Ingredients'!$A$5:$A$154,0)),"",IF(INDEX('Base recipes'!$K$5:$K$19,MATCH(A554,'Base recipes'!$H$5:$H$19,0))&gt;0,"base recipe incomplete","")))),"not found"))</f>
        <v/>
      </c>
      <c r="L554">
        <f>IF(F554="",0,1)</f>
        <v>0</v>
      </c>
    </row>
    <row r="555" spans="1:12" x14ac:dyDescent="0.25">
      <c r="A555" s="5"/>
      <c r="B555" s="12"/>
      <c r="C555" t="str">
        <f>IF(A555="","",IF(ISNUMBER(MATCH(A555,'Ingredients'!$A$5:$A$154,0)),INDEX('Ingredients'!$B$5:$B$154,MATCH(A555,'Ingredients'!$A$5:$A$154,0)),IF(ISNUMBER(MATCH(A555,'Base recipes'!$H$5:$H$19,0)),INDEX('Base recipes'!$I$5:$I$19,MATCH(A555,'Base recipes'!$H$5:$H$19,0)),"")))</f>
        <v/>
      </c>
      <c r="D555" s="13" t="str">
        <f>IF(A555="","",IF(ISNUMBER(MATCH(A555,'Ingredients'!$A$5:$A$154,0)),INDEX('Ingredients'!$G$5:$G$154,MATCH(A555,'Ingredients'!$A$5:$A$154,0)),IF(ISNUMBER(MATCH(A555,'Base recipes'!$H$5:$H$19,0)),INDEX('Base recipes'!$J$5:$J$19,MATCH(A555,'Base recipes'!$H$5:$H$19,0)),"")))</f>
        <v/>
      </c>
      <c r="E555" s="15" t="str">
        <f>IF(OR(A555="",NOT(ISNUMBER(B555)),NOT(ISNUMBER(D555))),"",ROUND(B555*D555,2))</f>
        <v/>
      </c>
      <c r="F555" s="10" t="str">
        <f>IF(A555="","",IF(OR(ISNUMBER(MATCH(A555,'Ingredients'!$A$5:$A$154,0)),ISNUMBER(MATCH(A555,'Base recipes'!$H$5:$H$19,0))),IF(NOT(ISNUMBER(D555)),"price missing",IF(NOT(ISNUMBER(B555)),"quantity missing",IF(ISNUMBER(MATCH(A555,'Ingredients'!$A$5:$A$154,0)),"",IF(INDEX('Base recipes'!$K$5:$K$19,MATCH(A555,'Base recipes'!$H$5:$H$19,0))&gt;0,"base recipe incomplete","")))),"not found"))</f>
        <v/>
      </c>
      <c r="L555">
        <f>IF(F555="",0,1)</f>
        <v>0</v>
      </c>
    </row>
    <row r="556" spans="1:12" x14ac:dyDescent="0.25">
      <c r="A556" s="5"/>
      <c r="B556" s="12"/>
      <c r="C556" t="str">
        <f>IF(A556="","",IF(ISNUMBER(MATCH(A556,'Ingredients'!$A$5:$A$154,0)),INDEX('Ingredients'!$B$5:$B$154,MATCH(A556,'Ingredients'!$A$5:$A$154,0)),IF(ISNUMBER(MATCH(A556,'Base recipes'!$H$5:$H$19,0)),INDEX('Base recipes'!$I$5:$I$19,MATCH(A556,'Base recipes'!$H$5:$H$19,0)),"")))</f>
        <v/>
      </c>
      <c r="D556" s="13" t="str">
        <f>IF(A556="","",IF(ISNUMBER(MATCH(A556,'Ingredients'!$A$5:$A$154,0)),INDEX('Ingredients'!$G$5:$G$154,MATCH(A556,'Ingredients'!$A$5:$A$154,0)),IF(ISNUMBER(MATCH(A556,'Base recipes'!$H$5:$H$19,0)),INDEX('Base recipes'!$J$5:$J$19,MATCH(A556,'Base recipes'!$H$5:$H$19,0)),"")))</f>
        <v/>
      </c>
      <c r="E556" s="15" t="str">
        <f>IF(OR(A556="",NOT(ISNUMBER(B556)),NOT(ISNUMBER(D556))),"",ROUND(B556*D556,2))</f>
        <v/>
      </c>
      <c r="F556" s="10" t="str">
        <f>IF(A556="","",IF(OR(ISNUMBER(MATCH(A556,'Ingredients'!$A$5:$A$154,0)),ISNUMBER(MATCH(A556,'Base recipes'!$H$5:$H$19,0))),IF(NOT(ISNUMBER(D556)),"price missing",IF(NOT(ISNUMBER(B556)),"quantity missing",IF(ISNUMBER(MATCH(A556,'Ingredients'!$A$5:$A$154,0)),"",IF(INDEX('Base recipes'!$K$5:$K$19,MATCH(A556,'Base recipes'!$H$5:$H$19,0))&gt;0,"base recipe incomplete","")))),"not found"))</f>
        <v/>
      </c>
      <c r="L556">
        <f>IF(F556="",0,1)</f>
        <v>0</v>
      </c>
    </row>
    <row r="557" spans="1:12" x14ac:dyDescent="0.25">
      <c r="A557" s="5"/>
      <c r="B557" s="12"/>
      <c r="C557" t="str">
        <f>IF(A557="","",IF(ISNUMBER(MATCH(A557,'Ingredients'!$A$5:$A$154,0)),INDEX('Ingredients'!$B$5:$B$154,MATCH(A557,'Ingredients'!$A$5:$A$154,0)),IF(ISNUMBER(MATCH(A557,'Base recipes'!$H$5:$H$19,0)),INDEX('Base recipes'!$I$5:$I$19,MATCH(A557,'Base recipes'!$H$5:$H$19,0)),"")))</f>
        <v/>
      </c>
      <c r="D557" s="13" t="str">
        <f>IF(A557="","",IF(ISNUMBER(MATCH(A557,'Ingredients'!$A$5:$A$154,0)),INDEX('Ingredients'!$G$5:$G$154,MATCH(A557,'Ingredients'!$A$5:$A$154,0)),IF(ISNUMBER(MATCH(A557,'Base recipes'!$H$5:$H$19,0)),INDEX('Base recipes'!$J$5:$J$19,MATCH(A557,'Base recipes'!$H$5:$H$19,0)),"")))</f>
        <v/>
      </c>
      <c r="E557" s="15" t="str">
        <f>IF(OR(A557="",NOT(ISNUMBER(B557)),NOT(ISNUMBER(D557))),"",ROUND(B557*D557,2))</f>
        <v/>
      </c>
      <c r="F557" s="10" t="str">
        <f>IF(A557="","",IF(OR(ISNUMBER(MATCH(A557,'Ingredients'!$A$5:$A$154,0)),ISNUMBER(MATCH(A557,'Base recipes'!$H$5:$H$19,0))),IF(NOT(ISNUMBER(D557)),"price missing",IF(NOT(ISNUMBER(B557)),"quantity missing",IF(ISNUMBER(MATCH(A557,'Ingredients'!$A$5:$A$154,0)),"",IF(INDEX('Base recipes'!$K$5:$K$19,MATCH(A557,'Base recipes'!$H$5:$H$19,0))&gt;0,"base recipe incomplete","")))),"not found"))</f>
        <v/>
      </c>
      <c r="L557">
        <f>IF(F557="",0,1)</f>
        <v>0</v>
      </c>
    </row>
    <row r="558" spans="1:12" x14ac:dyDescent="0.25">
      <c r="A558" s="5"/>
      <c r="B558" s="12"/>
      <c r="C558" t="str">
        <f>IF(A558="","",IF(ISNUMBER(MATCH(A558,'Ingredients'!$A$5:$A$154,0)),INDEX('Ingredients'!$B$5:$B$154,MATCH(A558,'Ingredients'!$A$5:$A$154,0)),IF(ISNUMBER(MATCH(A558,'Base recipes'!$H$5:$H$19,0)),INDEX('Base recipes'!$I$5:$I$19,MATCH(A558,'Base recipes'!$H$5:$H$19,0)),"")))</f>
        <v/>
      </c>
      <c r="D558" s="13" t="str">
        <f>IF(A558="","",IF(ISNUMBER(MATCH(A558,'Ingredients'!$A$5:$A$154,0)),INDEX('Ingredients'!$G$5:$G$154,MATCH(A558,'Ingredients'!$A$5:$A$154,0)),IF(ISNUMBER(MATCH(A558,'Base recipes'!$H$5:$H$19,0)),INDEX('Base recipes'!$J$5:$J$19,MATCH(A558,'Base recipes'!$H$5:$H$19,0)),"")))</f>
        <v/>
      </c>
      <c r="E558" s="15" t="str">
        <f>IF(OR(A558="",NOT(ISNUMBER(B558)),NOT(ISNUMBER(D558))),"",ROUND(B558*D558,2))</f>
        <v/>
      </c>
      <c r="F558" s="10" t="str">
        <f>IF(A558="","",IF(OR(ISNUMBER(MATCH(A558,'Ingredients'!$A$5:$A$154,0)),ISNUMBER(MATCH(A558,'Base recipes'!$H$5:$H$19,0))),IF(NOT(ISNUMBER(D558)),"price missing",IF(NOT(ISNUMBER(B558)),"quantity missing",IF(ISNUMBER(MATCH(A558,'Ingredients'!$A$5:$A$154,0)),"",IF(INDEX('Base recipes'!$K$5:$K$19,MATCH(A558,'Base recipes'!$H$5:$H$19,0))&gt;0,"base recipe incomplete","")))),"not found"))</f>
        <v/>
      </c>
      <c r="L558">
        <f>IF(F558="",0,1)</f>
        <v>0</v>
      </c>
    </row>
    <row r="559" spans="1:12" x14ac:dyDescent="0.25">
      <c r="A559" s="5"/>
      <c r="B559" s="12"/>
      <c r="C559" t="str">
        <f>IF(A559="","",IF(ISNUMBER(MATCH(A559,'Ingredients'!$A$5:$A$154,0)),INDEX('Ingredients'!$B$5:$B$154,MATCH(A559,'Ingredients'!$A$5:$A$154,0)),IF(ISNUMBER(MATCH(A559,'Base recipes'!$H$5:$H$19,0)),INDEX('Base recipes'!$I$5:$I$19,MATCH(A559,'Base recipes'!$H$5:$H$19,0)),"")))</f>
        <v/>
      </c>
      <c r="D559" s="13" t="str">
        <f>IF(A559="","",IF(ISNUMBER(MATCH(A559,'Ingredients'!$A$5:$A$154,0)),INDEX('Ingredients'!$G$5:$G$154,MATCH(A559,'Ingredients'!$A$5:$A$154,0)),IF(ISNUMBER(MATCH(A559,'Base recipes'!$H$5:$H$19,0)),INDEX('Base recipes'!$J$5:$J$19,MATCH(A559,'Base recipes'!$H$5:$H$19,0)),"")))</f>
        <v/>
      </c>
      <c r="E559" s="15" t="str">
        <f>IF(OR(A559="",NOT(ISNUMBER(B559)),NOT(ISNUMBER(D559))),"",ROUND(B559*D559,2))</f>
        <v/>
      </c>
      <c r="F559" s="10" t="str">
        <f>IF(A559="","",IF(OR(ISNUMBER(MATCH(A559,'Ingredients'!$A$5:$A$154,0)),ISNUMBER(MATCH(A559,'Base recipes'!$H$5:$H$19,0))),IF(NOT(ISNUMBER(D559)),"price missing",IF(NOT(ISNUMBER(B559)),"quantity missing",IF(ISNUMBER(MATCH(A559,'Ingredients'!$A$5:$A$154,0)),"",IF(INDEX('Base recipes'!$K$5:$K$19,MATCH(A559,'Base recipes'!$H$5:$H$19,0))&gt;0,"base recipe incomplete","")))),"not found"))</f>
        <v/>
      </c>
      <c r="L559">
        <f>IF(F559="",0,1)</f>
        <v>0</v>
      </c>
    </row>
    <row r="560" spans="1:12" x14ac:dyDescent="0.25">
      <c r="A560" s="5"/>
      <c r="B560" s="12"/>
      <c r="C560" t="str">
        <f>IF(A560="","",IF(ISNUMBER(MATCH(A560,'Ingredients'!$A$5:$A$154,0)),INDEX('Ingredients'!$B$5:$B$154,MATCH(A560,'Ingredients'!$A$5:$A$154,0)),IF(ISNUMBER(MATCH(A560,'Base recipes'!$H$5:$H$19,0)),INDEX('Base recipes'!$I$5:$I$19,MATCH(A560,'Base recipes'!$H$5:$H$19,0)),"")))</f>
        <v/>
      </c>
      <c r="D560" s="13" t="str">
        <f>IF(A560="","",IF(ISNUMBER(MATCH(A560,'Ingredients'!$A$5:$A$154,0)),INDEX('Ingredients'!$G$5:$G$154,MATCH(A560,'Ingredients'!$A$5:$A$154,0)),IF(ISNUMBER(MATCH(A560,'Base recipes'!$H$5:$H$19,0)),INDEX('Base recipes'!$J$5:$J$19,MATCH(A560,'Base recipes'!$H$5:$H$19,0)),"")))</f>
        <v/>
      </c>
      <c r="E560" s="15" t="str">
        <f>IF(OR(A560="",NOT(ISNUMBER(B560)),NOT(ISNUMBER(D560))),"",ROUND(B560*D560,2))</f>
        <v/>
      </c>
      <c r="F560" s="10" t="str">
        <f>IF(A560="","",IF(OR(ISNUMBER(MATCH(A560,'Ingredients'!$A$5:$A$154,0)),ISNUMBER(MATCH(A560,'Base recipes'!$H$5:$H$19,0))),IF(NOT(ISNUMBER(D560)),"price missing",IF(NOT(ISNUMBER(B560)),"quantity missing",IF(ISNUMBER(MATCH(A560,'Ingredients'!$A$5:$A$154,0)),"",IF(INDEX('Base recipes'!$K$5:$K$19,MATCH(A560,'Base recipes'!$H$5:$H$19,0))&gt;0,"base recipe incomplete","")))),"not found"))</f>
        <v/>
      </c>
      <c r="L560">
        <f>IF(F560="",0,1)</f>
        <v>0</v>
      </c>
    </row>
    <row r="561" spans="1:12" x14ac:dyDescent="0.25">
      <c r="A561" s="5"/>
      <c r="B561" s="12"/>
      <c r="C561" t="str">
        <f>IF(A561="","",IF(ISNUMBER(MATCH(A561,'Ingredients'!$A$5:$A$154,0)),INDEX('Ingredients'!$B$5:$B$154,MATCH(A561,'Ingredients'!$A$5:$A$154,0)),IF(ISNUMBER(MATCH(A561,'Base recipes'!$H$5:$H$19,0)),INDEX('Base recipes'!$I$5:$I$19,MATCH(A561,'Base recipes'!$H$5:$H$19,0)),"")))</f>
        <v/>
      </c>
      <c r="D561" s="13" t="str">
        <f>IF(A561="","",IF(ISNUMBER(MATCH(A561,'Ingredients'!$A$5:$A$154,0)),INDEX('Ingredients'!$G$5:$G$154,MATCH(A561,'Ingredients'!$A$5:$A$154,0)),IF(ISNUMBER(MATCH(A561,'Base recipes'!$H$5:$H$19,0)),INDEX('Base recipes'!$J$5:$J$19,MATCH(A561,'Base recipes'!$H$5:$H$19,0)),"")))</f>
        <v/>
      </c>
      <c r="E561" s="15" t="str">
        <f>IF(OR(A561="",NOT(ISNUMBER(B561)),NOT(ISNUMBER(D561))),"",ROUND(B561*D561,2))</f>
        <v/>
      </c>
      <c r="F561" s="10" t="str">
        <f>IF(A561="","",IF(OR(ISNUMBER(MATCH(A561,'Ingredients'!$A$5:$A$154,0)),ISNUMBER(MATCH(A561,'Base recipes'!$H$5:$H$19,0))),IF(NOT(ISNUMBER(D561)),"price missing",IF(NOT(ISNUMBER(B561)),"quantity missing",IF(ISNUMBER(MATCH(A561,'Ingredients'!$A$5:$A$154,0)),"",IF(INDEX('Base recipes'!$K$5:$K$19,MATCH(A561,'Base recipes'!$H$5:$H$19,0))&gt;0,"base recipe incomplete","")))),"not found"))</f>
        <v/>
      </c>
      <c r="L561">
        <f>IF(F561="",0,1)</f>
        <v>0</v>
      </c>
    </row>
    <row r="562" spans="1:5" x14ac:dyDescent="0.25">
      <c r="A562" s="16" t="s">
        <v>47</v>
      </c>
      <c r="E562" s="9" t="str">
        <f>IF(A545="","",ROUND(SUM(E547:E561),2))</f>
        <v/>
      </c>
    </row>
    <row r="563" spans="1:5" x14ac:dyDescent="0.25">
      <c r="A563" s="16" t="s">
        <v>50</v>
      </c>
      <c r="E563" s="9" t="str">
        <f>IF(OR(A545="",NOT(ISNUMBER(C545))),"",IF(C545&lt;=0,"",ROUND(E562/C545,2)))</f>
        <v/>
      </c>
    </row>
    <row r="565" spans="1:5" x14ac:dyDescent="0.25">
      <c r="A565" s="11"/>
      <c r="B565" s="2" t="s">
        <v>52</v>
      </c>
      <c r="C565" s="5"/>
      <c r="D565" s="2" t="str">
        <f>IF(C565=1,"portion","portions")</f>
        <v>portions</v>
      </c>
      <c r="E565" s="10" t="str">
        <f>IF(A565="","",IF(COUNTIF($H$5:$H$34,A565)&gt;1,"name used twice, only the first counts",IF(NOT(ISNUMBER(C565)),"number of portions missing",IF(C565&lt;=0,"number of portions missing",IF(SUM(L567:L581)&gt;0,"check the rows with a note","")))))</f>
        <v/>
      </c>
    </row>
    <row r="566" spans="1:6" x14ac:dyDescent="0.25">
      <c r="A566" s="4" t="s">
        <v>43</v>
      </c>
      <c r="B566" s="4" t="s">
        <v>44</v>
      </c>
      <c r="C566" s="4" t="s">
        <v>18</v>
      </c>
      <c r="D566" s="4" t="s">
        <v>45</v>
      </c>
      <c r="E566" s="4" t="s">
        <v>46</v>
      </c>
      <c r="F566" s="4" t="s">
        <v>24</v>
      </c>
    </row>
    <row r="567" spans="1:12" x14ac:dyDescent="0.25">
      <c r="A567" s="5"/>
      <c r="B567" s="12"/>
      <c r="C567" t="str">
        <f>IF(A567="","",IF(ISNUMBER(MATCH(A567,'Ingredients'!$A$5:$A$154,0)),INDEX('Ingredients'!$B$5:$B$154,MATCH(A567,'Ingredients'!$A$5:$A$154,0)),IF(ISNUMBER(MATCH(A567,'Base recipes'!$H$5:$H$19,0)),INDEX('Base recipes'!$I$5:$I$19,MATCH(A567,'Base recipes'!$H$5:$H$19,0)),"")))</f>
        <v/>
      </c>
      <c r="D567" s="13" t="str">
        <f>IF(A567="","",IF(ISNUMBER(MATCH(A567,'Ingredients'!$A$5:$A$154,0)),INDEX('Ingredients'!$G$5:$G$154,MATCH(A567,'Ingredients'!$A$5:$A$154,0)),IF(ISNUMBER(MATCH(A567,'Base recipes'!$H$5:$H$19,0)),INDEX('Base recipes'!$J$5:$J$19,MATCH(A567,'Base recipes'!$H$5:$H$19,0)),"")))</f>
        <v/>
      </c>
      <c r="E567" s="15" t="str">
        <f>IF(OR(A567="",NOT(ISNUMBER(B567)),NOT(ISNUMBER(D567))),"",ROUND(B567*D567,2))</f>
        <v/>
      </c>
      <c r="F567" s="10" t="str">
        <f>IF(A567="","",IF(OR(ISNUMBER(MATCH(A567,'Ingredients'!$A$5:$A$154,0)),ISNUMBER(MATCH(A567,'Base recipes'!$H$5:$H$19,0))),IF(NOT(ISNUMBER(D567)),"price missing",IF(NOT(ISNUMBER(B567)),"quantity missing",IF(ISNUMBER(MATCH(A567,'Ingredients'!$A$5:$A$154,0)),"",IF(INDEX('Base recipes'!$K$5:$K$19,MATCH(A567,'Base recipes'!$H$5:$H$19,0))&gt;0,"base recipe incomplete","")))),"not found"))</f>
        <v/>
      </c>
      <c r="L567">
        <f>IF(F567="",0,1)</f>
        <v>0</v>
      </c>
    </row>
    <row r="568" spans="1:12" x14ac:dyDescent="0.25">
      <c r="A568" s="5"/>
      <c r="B568" s="12"/>
      <c r="C568" t="str">
        <f>IF(A568="","",IF(ISNUMBER(MATCH(A568,'Ingredients'!$A$5:$A$154,0)),INDEX('Ingredients'!$B$5:$B$154,MATCH(A568,'Ingredients'!$A$5:$A$154,0)),IF(ISNUMBER(MATCH(A568,'Base recipes'!$H$5:$H$19,0)),INDEX('Base recipes'!$I$5:$I$19,MATCH(A568,'Base recipes'!$H$5:$H$19,0)),"")))</f>
        <v/>
      </c>
      <c r="D568" s="13" t="str">
        <f>IF(A568="","",IF(ISNUMBER(MATCH(A568,'Ingredients'!$A$5:$A$154,0)),INDEX('Ingredients'!$G$5:$G$154,MATCH(A568,'Ingredients'!$A$5:$A$154,0)),IF(ISNUMBER(MATCH(A568,'Base recipes'!$H$5:$H$19,0)),INDEX('Base recipes'!$J$5:$J$19,MATCH(A568,'Base recipes'!$H$5:$H$19,0)),"")))</f>
        <v/>
      </c>
      <c r="E568" s="15" t="str">
        <f>IF(OR(A568="",NOT(ISNUMBER(B568)),NOT(ISNUMBER(D568))),"",ROUND(B568*D568,2))</f>
        <v/>
      </c>
      <c r="F568" s="10" t="str">
        <f>IF(A568="","",IF(OR(ISNUMBER(MATCH(A568,'Ingredients'!$A$5:$A$154,0)),ISNUMBER(MATCH(A568,'Base recipes'!$H$5:$H$19,0))),IF(NOT(ISNUMBER(D568)),"price missing",IF(NOT(ISNUMBER(B568)),"quantity missing",IF(ISNUMBER(MATCH(A568,'Ingredients'!$A$5:$A$154,0)),"",IF(INDEX('Base recipes'!$K$5:$K$19,MATCH(A568,'Base recipes'!$H$5:$H$19,0))&gt;0,"base recipe incomplete","")))),"not found"))</f>
        <v/>
      </c>
      <c r="L568">
        <f>IF(F568="",0,1)</f>
        <v>0</v>
      </c>
    </row>
    <row r="569" spans="1:12" x14ac:dyDescent="0.25">
      <c r="A569" s="5"/>
      <c r="B569" s="12"/>
      <c r="C569" t="str">
        <f>IF(A569="","",IF(ISNUMBER(MATCH(A569,'Ingredients'!$A$5:$A$154,0)),INDEX('Ingredients'!$B$5:$B$154,MATCH(A569,'Ingredients'!$A$5:$A$154,0)),IF(ISNUMBER(MATCH(A569,'Base recipes'!$H$5:$H$19,0)),INDEX('Base recipes'!$I$5:$I$19,MATCH(A569,'Base recipes'!$H$5:$H$19,0)),"")))</f>
        <v/>
      </c>
      <c r="D569" s="13" t="str">
        <f>IF(A569="","",IF(ISNUMBER(MATCH(A569,'Ingredients'!$A$5:$A$154,0)),INDEX('Ingredients'!$G$5:$G$154,MATCH(A569,'Ingredients'!$A$5:$A$154,0)),IF(ISNUMBER(MATCH(A569,'Base recipes'!$H$5:$H$19,0)),INDEX('Base recipes'!$J$5:$J$19,MATCH(A569,'Base recipes'!$H$5:$H$19,0)),"")))</f>
        <v/>
      </c>
      <c r="E569" s="15" t="str">
        <f>IF(OR(A569="",NOT(ISNUMBER(B569)),NOT(ISNUMBER(D569))),"",ROUND(B569*D569,2))</f>
        <v/>
      </c>
      <c r="F569" s="10" t="str">
        <f>IF(A569="","",IF(OR(ISNUMBER(MATCH(A569,'Ingredients'!$A$5:$A$154,0)),ISNUMBER(MATCH(A569,'Base recipes'!$H$5:$H$19,0))),IF(NOT(ISNUMBER(D569)),"price missing",IF(NOT(ISNUMBER(B569)),"quantity missing",IF(ISNUMBER(MATCH(A569,'Ingredients'!$A$5:$A$154,0)),"",IF(INDEX('Base recipes'!$K$5:$K$19,MATCH(A569,'Base recipes'!$H$5:$H$19,0))&gt;0,"base recipe incomplete","")))),"not found"))</f>
        <v/>
      </c>
      <c r="L569">
        <f>IF(F569="",0,1)</f>
        <v>0</v>
      </c>
    </row>
    <row r="570" spans="1:12" x14ac:dyDescent="0.25">
      <c r="A570" s="5"/>
      <c r="B570" s="12"/>
      <c r="C570" t="str">
        <f>IF(A570="","",IF(ISNUMBER(MATCH(A570,'Ingredients'!$A$5:$A$154,0)),INDEX('Ingredients'!$B$5:$B$154,MATCH(A570,'Ingredients'!$A$5:$A$154,0)),IF(ISNUMBER(MATCH(A570,'Base recipes'!$H$5:$H$19,0)),INDEX('Base recipes'!$I$5:$I$19,MATCH(A570,'Base recipes'!$H$5:$H$19,0)),"")))</f>
        <v/>
      </c>
      <c r="D570" s="13" t="str">
        <f>IF(A570="","",IF(ISNUMBER(MATCH(A570,'Ingredients'!$A$5:$A$154,0)),INDEX('Ingredients'!$G$5:$G$154,MATCH(A570,'Ingredients'!$A$5:$A$154,0)),IF(ISNUMBER(MATCH(A570,'Base recipes'!$H$5:$H$19,0)),INDEX('Base recipes'!$J$5:$J$19,MATCH(A570,'Base recipes'!$H$5:$H$19,0)),"")))</f>
        <v/>
      </c>
      <c r="E570" s="15" t="str">
        <f>IF(OR(A570="",NOT(ISNUMBER(B570)),NOT(ISNUMBER(D570))),"",ROUND(B570*D570,2))</f>
        <v/>
      </c>
      <c r="F570" s="10" t="str">
        <f>IF(A570="","",IF(OR(ISNUMBER(MATCH(A570,'Ingredients'!$A$5:$A$154,0)),ISNUMBER(MATCH(A570,'Base recipes'!$H$5:$H$19,0))),IF(NOT(ISNUMBER(D570)),"price missing",IF(NOT(ISNUMBER(B570)),"quantity missing",IF(ISNUMBER(MATCH(A570,'Ingredients'!$A$5:$A$154,0)),"",IF(INDEX('Base recipes'!$K$5:$K$19,MATCH(A570,'Base recipes'!$H$5:$H$19,0))&gt;0,"base recipe incomplete","")))),"not found"))</f>
        <v/>
      </c>
      <c r="L570">
        <f>IF(F570="",0,1)</f>
        <v>0</v>
      </c>
    </row>
    <row r="571" spans="1:12" x14ac:dyDescent="0.25">
      <c r="A571" s="5"/>
      <c r="B571" s="12"/>
      <c r="C571" t="str">
        <f>IF(A571="","",IF(ISNUMBER(MATCH(A571,'Ingredients'!$A$5:$A$154,0)),INDEX('Ingredients'!$B$5:$B$154,MATCH(A571,'Ingredients'!$A$5:$A$154,0)),IF(ISNUMBER(MATCH(A571,'Base recipes'!$H$5:$H$19,0)),INDEX('Base recipes'!$I$5:$I$19,MATCH(A571,'Base recipes'!$H$5:$H$19,0)),"")))</f>
        <v/>
      </c>
      <c r="D571" s="13" t="str">
        <f>IF(A571="","",IF(ISNUMBER(MATCH(A571,'Ingredients'!$A$5:$A$154,0)),INDEX('Ingredients'!$G$5:$G$154,MATCH(A571,'Ingredients'!$A$5:$A$154,0)),IF(ISNUMBER(MATCH(A571,'Base recipes'!$H$5:$H$19,0)),INDEX('Base recipes'!$J$5:$J$19,MATCH(A571,'Base recipes'!$H$5:$H$19,0)),"")))</f>
        <v/>
      </c>
      <c r="E571" s="15" t="str">
        <f>IF(OR(A571="",NOT(ISNUMBER(B571)),NOT(ISNUMBER(D571))),"",ROUND(B571*D571,2))</f>
        <v/>
      </c>
      <c r="F571" s="10" t="str">
        <f>IF(A571="","",IF(OR(ISNUMBER(MATCH(A571,'Ingredients'!$A$5:$A$154,0)),ISNUMBER(MATCH(A571,'Base recipes'!$H$5:$H$19,0))),IF(NOT(ISNUMBER(D571)),"price missing",IF(NOT(ISNUMBER(B571)),"quantity missing",IF(ISNUMBER(MATCH(A571,'Ingredients'!$A$5:$A$154,0)),"",IF(INDEX('Base recipes'!$K$5:$K$19,MATCH(A571,'Base recipes'!$H$5:$H$19,0))&gt;0,"base recipe incomplete","")))),"not found"))</f>
        <v/>
      </c>
      <c r="L571">
        <f>IF(F571="",0,1)</f>
        <v>0</v>
      </c>
    </row>
    <row r="572" spans="1:12" x14ac:dyDescent="0.25">
      <c r="A572" s="5"/>
      <c r="B572" s="12"/>
      <c r="C572" t="str">
        <f>IF(A572="","",IF(ISNUMBER(MATCH(A572,'Ingredients'!$A$5:$A$154,0)),INDEX('Ingredients'!$B$5:$B$154,MATCH(A572,'Ingredients'!$A$5:$A$154,0)),IF(ISNUMBER(MATCH(A572,'Base recipes'!$H$5:$H$19,0)),INDEX('Base recipes'!$I$5:$I$19,MATCH(A572,'Base recipes'!$H$5:$H$19,0)),"")))</f>
        <v/>
      </c>
      <c r="D572" s="13" t="str">
        <f>IF(A572="","",IF(ISNUMBER(MATCH(A572,'Ingredients'!$A$5:$A$154,0)),INDEX('Ingredients'!$G$5:$G$154,MATCH(A572,'Ingredients'!$A$5:$A$154,0)),IF(ISNUMBER(MATCH(A572,'Base recipes'!$H$5:$H$19,0)),INDEX('Base recipes'!$J$5:$J$19,MATCH(A572,'Base recipes'!$H$5:$H$19,0)),"")))</f>
        <v/>
      </c>
      <c r="E572" s="15" t="str">
        <f>IF(OR(A572="",NOT(ISNUMBER(B572)),NOT(ISNUMBER(D572))),"",ROUND(B572*D572,2))</f>
        <v/>
      </c>
      <c r="F572" s="10" t="str">
        <f>IF(A572="","",IF(OR(ISNUMBER(MATCH(A572,'Ingredients'!$A$5:$A$154,0)),ISNUMBER(MATCH(A572,'Base recipes'!$H$5:$H$19,0))),IF(NOT(ISNUMBER(D572)),"price missing",IF(NOT(ISNUMBER(B572)),"quantity missing",IF(ISNUMBER(MATCH(A572,'Ingredients'!$A$5:$A$154,0)),"",IF(INDEX('Base recipes'!$K$5:$K$19,MATCH(A572,'Base recipes'!$H$5:$H$19,0))&gt;0,"base recipe incomplete","")))),"not found"))</f>
        <v/>
      </c>
      <c r="L572">
        <f>IF(F572="",0,1)</f>
        <v>0</v>
      </c>
    </row>
    <row r="573" spans="1:12" x14ac:dyDescent="0.25">
      <c r="A573" s="5"/>
      <c r="B573" s="12"/>
      <c r="C573" t="str">
        <f>IF(A573="","",IF(ISNUMBER(MATCH(A573,'Ingredients'!$A$5:$A$154,0)),INDEX('Ingredients'!$B$5:$B$154,MATCH(A573,'Ingredients'!$A$5:$A$154,0)),IF(ISNUMBER(MATCH(A573,'Base recipes'!$H$5:$H$19,0)),INDEX('Base recipes'!$I$5:$I$19,MATCH(A573,'Base recipes'!$H$5:$H$19,0)),"")))</f>
        <v/>
      </c>
      <c r="D573" s="13" t="str">
        <f>IF(A573="","",IF(ISNUMBER(MATCH(A573,'Ingredients'!$A$5:$A$154,0)),INDEX('Ingredients'!$G$5:$G$154,MATCH(A573,'Ingredients'!$A$5:$A$154,0)),IF(ISNUMBER(MATCH(A573,'Base recipes'!$H$5:$H$19,0)),INDEX('Base recipes'!$J$5:$J$19,MATCH(A573,'Base recipes'!$H$5:$H$19,0)),"")))</f>
        <v/>
      </c>
      <c r="E573" s="15" t="str">
        <f>IF(OR(A573="",NOT(ISNUMBER(B573)),NOT(ISNUMBER(D573))),"",ROUND(B573*D573,2))</f>
        <v/>
      </c>
      <c r="F573" s="10" t="str">
        <f>IF(A573="","",IF(OR(ISNUMBER(MATCH(A573,'Ingredients'!$A$5:$A$154,0)),ISNUMBER(MATCH(A573,'Base recipes'!$H$5:$H$19,0))),IF(NOT(ISNUMBER(D573)),"price missing",IF(NOT(ISNUMBER(B573)),"quantity missing",IF(ISNUMBER(MATCH(A573,'Ingredients'!$A$5:$A$154,0)),"",IF(INDEX('Base recipes'!$K$5:$K$19,MATCH(A573,'Base recipes'!$H$5:$H$19,0))&gt;0,"base recipe incomplete","")))),"not found"))</f>
        <v/>
      </c>
      <c r="L573">
        <f>IF(F573="",0,1)</f>
        <v>0</v>
      </c>
    </row>
    <row r="574" spans="1:12" x14ac:dyDescent="0.25">
      <c r="A574" s="5"/>
      <c r="B574" s="12"/>
      <c r="C574" t="str">
        <f>IF(A574="","",IF(ISNUMBER(MATCH(A574,'Ingredients'!$A$5:$A$154,0)),INDEX('Ingredients'!$B$5:$B$154,MATCH(A574,'Ingredients'!$A$5:$A$154,0)),IF(ISNUMBER(MATCH(A574,'Base recipes'!$H$5:$H$19,0)),INDEX('Base recipes'!$I$5:$I$19,MATCH(A574,'Base recipes'!$H$5:$H$19,0)),"")))</f>
        <v/>
      </c>
      <c r="D574" s="13" t="str">
        <f>IF(A574="","",IF(ISNUMBER(MATCH(A574,'Ingredients'!$A$5:$A$154,0)),INDEX('Ingredients'!$G$5:$G$154,MATCH(A574,'Ingredients'!$A$5:$A$154,0)),IF(ISNUMBER(MATCH(A574,'Base recipes'!$H$5:$H$19,0)),INDEX('Base recipes'!$J$5:$J$19,MATCH(A574,'Base recipes'!$H$5:$H$19,0)),"")))</f>
        <v/>
      </c>
      <c r="E574" s="15" t="str">
        <f>IF(OR(A574="",NOT(ISNUMBER(B574)),NOT(ISNUMBER(D574))),"",ROUND(B574*D574,2))</f>
        <v/>
      </c>
      <c r="F574" s="10" t="str">
        <f>IF(A574="","",IF(OR(ISNUMBER(MATCH(A574,'Ingredients'!$A$5:$A$154,0)),ISNUMBER(MATCH(A574,'Base recipes'!$H$5:$H$19,0))),IF(NOT(ISNUMBER(D574)),"price missing",IF(NOT(ISNUMBER(B574)),"quantity missing",IF(ISNUMBER(MATCH(A574,'Ingredients'!$A$5:$A$154,0)),"",IF(INDEX('Base recipes'!$K$5:$K$19,MATCH(A574,'Base recipes'!$H$5:$H$19,0))&gt;0,"base recipe incomplete","")))),"not found"))</f>
        <v/>
      </c>
      <c r="L574">
        <f>IF(F574="",0,1)</f>
        <v>0</v>
      </c>
    </row>
    <row r="575" spans="1:12" x14ac:dyDescent="0.25">
      <c r="A575" s="5"/>
      <c r="B575" s="12"/>
      <c r="C575" t="str">
        <f>IF(A575="","",IF(ISNUMBER(MATCH(A575,'Ingredients'!$A$5:$A$154,0)),INDEX('Ingredients'!$B$5:$B$154,MATCH(A575,'Ingredients'!$A$5:$A$154,0)),IF(ISNUMBER(MATCH(A575,'Base recipes'!$H$5:$H$19,0)),INDEX('Base recipes'!$I$5:$I$19,MATCH(A575,'Base recipes'!$H$5:$H$19,0)),"")))</f>
        <v/>
      </c>
      <c r="D575" s="13" t="str">
        <f>IF(A575="","",IF(ISNUMBER(MATCH(A575,'Ingredients'!$A$5:$A$154,0)),INDEX('Ingredients'!$G$5:$G$154,MATCH(A575,'Ingredients'!$A$5:$A$154,0)),IF(ISNUMBER(MATCH(A575,'Base recipes'!$H$5:$H$19,0)),INDEX('Base recipes'!$J$5:$J$19,MATCH(A575,'Base recipes'!$H$5:$H$19,0)),"")))</f>
        <v/>
      </c>
      <c r="E575" s="15" t="str">
        <f>IF(OR(A575="",NOT(ISNUMBER(B575)),NOT(ISNUMBER(D575))),"",ROUND(B575*D575,2))</f>
        <v/>
      </c>
      <c r="F575" s="10" t="str">
        <f>IF(A575="","",IF(OR(ISNUMBER(MATCH(A575,'Ingredients'!$A$5:$A$154,0)),ISNUMBER(MATCH(A575,'Base recipes'!$H$5:$H$19,0))),IF(NOT(ISNUMBER(D575)),"price missing",IF(NOT(ISNUMBER(B575)),"quantity missing",IF(ISNUMBER(MATCH(A575,'Ingredients'!$A$5:$A$154,0)),"",IF(INDEX('Base recipes'!$K$5:$K$19,MATCH(A575,'Base recipes'!$H$5:$H$19,0))&gt;0,"base recipe incomplete","")))),"not found"))</f>
        <v/>
      </c>
      <c r="L575">
        <f>IF(F575="",0,1)</f>
        <v>0</v>
      </c>
    </row>
    <row r="576" spans="1:12" x14ac:dyDescent="0.25">
      <c r="A576" s="5"/>
      <c r="B576" s="12"/>
      <c r="C576" t="str">
        <f>IF(A576="","",IF(ISNUMBER(MATCH(A576,'Ingredients'!$A$5:$A$154,0)),INDEX('Ingredients'!$B$5:$B$154,MATCH(A576,'Ingredients'!$A$5:$A$154,0)),IF(ISNUMBER(MATCH(A576,'Base recipes'!$H$5:$H$19,0)),INDEX('Base recipes'!$I$5:$I$19,MATCH(A576,'Base recipes'!$H$5:$H$19,0)),"")))</f>
        <v/>
      </c>
      <c r="D576" s="13" t="str">
        <f>IF(A576="","",IF(ISNUMBER(MATCH(A576,'Ingredients'!$A$5:$A$154,0)),INDEX('Ingredients'!$G$5:$G$154,MATCH(A576,'Ingredients'!$A$5:$A$154,0)),IF(ISNUMBER(MATCH(A576,'Base recipes'!$H$5:$H$19,0)),INDEX('Base recipes'!$J$5:$J$19,MATCH(A576,'Base recipes'!$H$5:$H$19,0)),"")))</f>
        <v/>
      </c>
      <c r="E576" s="15" t="str">
        <f>IF(OR(A576="",NOT(ISNUMBER(B576)),NOT(ISNUMBER(D576))),"",ROUND(B576*D576,2))</f>
        <v/>
      </c>
      <c r="F576" s="10" t="str">
        <f>IF(A576="","",IF(OR(ISNUMBER(MATCH(A576,'Ingredients'!$A$5:$A$154,0)),ISNUMBER(MATCH(A576,'Base recipes'!$H$5:$H$19,0))),IF(NOT(ISNUMBER(D576)),"price missing",IF(NOT(ISNUMBER(B576)),"quantity missing",IF(ISNUMBER(MATCH(A576,'Ingredients'!$A$5:$A$154,0)),"",IF(INDEX('Base recipes'!$K$5:$K$19,MATCH(A576,'Base recipes'!$H$5:$H$19,0))&gt;0,"base recipe incomplete","")))),"not found"))</f>
        <v/>
      </c>
      <c r="L576">
        <f>IF(F576="",0,1)</f>
        <v>0</v>
      </c>
    </row>
    <row r="577" spans="1:12" x14ac:dyDescent="0.25">
      <c r="A577" s="5"/>
      <c r="B577" s="12"/>
      <c r="C577" t="str">
        <f>IF(A577="","",IF(ISNUMBER(MATCH(A577,'Ingredients'!$A$5:$A$154,0)),INDEX('Ingredients'!$B$5:$B$154,MATCH(A577,'Ingredients'!$A$5:$A$154,0)),IF(ISNUMBER(MATCH(A577,'Base recipes'!$H$5:$H$19,0)),INDEX('Base recipes'!$I$5:$I$19,MATCH(A577,'Base recipes'!$H$5:$H$19,0)),"")))</f>
        <v/>
      </c>
      <c r="D577" s="13" t="str">
        <f>IF(A577="","",IF(ISNUMBER(MATCH(A577,'Ingredients'!$A$5:$A$154,0)),INDEX('Ingredients'!$G$5:$G$154,MATCH(A577,'Ingredients'!$A$5:$A$154,0)),IF(ISNUMBER(MATCH(A577,'Base recipes'!$H$5:$H$19,0)),INDEX('Base recipes'!$J$5:$J$19,MATCH(A577,'Base recipes'!$H$5:$H$19,0)),"")))</f>
        <v/>
      </c>
      <c r="E577" s="15" t="str">
        <f>IF(OR(A577="",NOT(ISNUMBER(B577)),NOT(ISNUMBER(D577))),"",ROUND(B577*D577,2))</f>
        <v/>
      </c>
      <c r="F577" s="10" t="str">
        <f>IF(A577="","",IF(OR(ISNUMBER(MATCH(A577,'Ingredients'!$A$5:$A$154,0)),ISNUMBER(MATCH(A577,'Base recipes'!$H$5:$H$19,0))),IF(NOT(ISNUMBER(D577)),"price missing",IF(NOT(ISNUMBER(B577)),"quantity missing",IF(ISNUMBER(MATCH(A577,'Ingredients'!$A$5:$A$154,0)),"",IF(INDEX('Base recipes'!$K$5:$K$19,MATCH(A577,'Base recipes'!$H$5:$H$19,0))&gt;0,"base recipe incomplete","")))),"not found"))</f>
        <v/>
      </c>
      <c r="L577">
        <f>IF(F577="",0,1)</f>
        <v>0</v>
      </c>
    </row>
    <row r="578" spans="1:12" x14ac:dyDescent="0.25">
      <c r="A578" s="5"/>
      <c r="B578" s="12"/>
      <c r="C578" t="str">
        <f>IF(A578="","",IF(ISNUMBER(MATCH(A578,'Ingredients'!$A$5:$A$154,0)),INDEX('Ingredients'!$B$5:$B$154,MATCH(A578,'Ingredients'!$A$5:$A$154,0)),IF(ISNUMBER(MATCH(A578,'Base recipes'!$H$5:$H$19,0)),INDEX('Base recipes'!$I$5:$I$19,MATCH(A578,'Base recipes'!$H$5:$H$19,0)),"")))</f>
        <v/>
      </c>
      <c r="D578" s="13" t="str">
        <f>IF(A578="","",IF(ISNUMBER(MATCH(A578,'Ingredients'!$A$5:$A$154,0)),INDEX('Ingredients'!$G$5:$G$154,MATCH(A578,'Ingredients'!$A$5:$A$154,0)),IF(ISNUMBER(MATCH(A578,'Base recipes'!$H$5:$H$19,0)),INDEX('Base recipes'!$J$5:$J$19,MATCH(A578,'Base recipes'!$H$5:$H$19,0)),"")))</f>
        <v/>
      </c>
      <c r="E578" s="15" t="str">
        <f>IF(OR(A578="",NOT(ISNUMBER(B578)),NOT(ISNUMBER(D578))),"",ROUND(B578*D578,2))</f>
        <v/>
      </c>
      <c r="F578" s="10" t="str">
        <f>IF(A578="","",IF(OR(ISNUMBER(MATCH(A578,'Ingredients'!$A$5:$A$154,0)),ISNUMBER(MATCH(A578,'Base recipes'!$H$5:$H$19,0))),IF(NOT(ISNUMBER(D578)),"price missing",IF(NOT(ISNUMBER(B578)),"quantity missing",IF(ISNUMBER(MATCH(A578,'Ingredients'!$A$5:$A$154,0)),"",IF(INDEX('Base recipes'!$K$5:$K$19,MATCH(A578,'Base recipes'!$H$5:$H$19,0))&gt;0,"base recipe incomplete","")))),"not found"))</f>
        <v/>
      </c>
      <c r="L578">
        <f>IF(F578="",0,1)</f>
        <v>0</v>
      </c>
    </row>
    <row r="579" spans="1:12" x14ac:dyDescent="0.25">
      <c r="A579" s="5"/>
      <c r="B579" s="12"/>
      <c r="C579" t="str">
        <f>IF(A579="","",IF(ISNUMBER(MATCH(A579,'Ingredients'!$A$5:$A$154,0)),INDEX('Ingredients'!$B$5:$B$154,MATCH(A579,'Ingredients'!$A$5:$A$154,0)),IF(ISNUMBER(MATCH(A579,'Base recipes'!$H$5:$H$19,0)),INDEX('Base recipes'!$I$5:$I$19,MATCH(A579,'Base recipes'!$H$5:$H$19,0)),"")))</f>
        <v/>
      </c>
      <c r="D579" s="13" t="str">
        <f>IF(A579="","",IF(ISNUMBER(MATCH(A579,'Ingredients'!$A$5:$A$154,0)),INDEX('Ingredients'!$G$5:$G$154,MATCH(A579,'Ingredients'!$A$5:$A$154,0)),IF(ISNUMBER(MATCH(A579,'Base recipes'!$H$5:$H$19,0)),INDEX('Base recipes'!$J$5:$J$19,MATCH(A579,'Base recipes'!$H$5:$H$19,0)),"")))</f>
        <v/>
      </c>
      <c r="E579" s="15" t="str">
        <f>IF(OR(A579="",NOT(ISNUMBER(B579)),NOT(ISNUMBER(D579))),"",ROUND(B579*D579,2))</f>
        <v/>
      </c>
      <c r="F579" s="10" t="str">
        <f>IF(A579="","",IF(OR(ISNUMBER(MATCH(A579,'Ingredients'!$A$5:$A$154,0)),ISNUMBER(MATCH(A579,'Base recipes'!$H$5:$H$19,0))),IF(NOT(ISNUMBER(D579)),"price missing",IF(NOT(ISNUMBER(B579)),"quantity missing",IF(ISNUMBER(MATCH(A579,'Ingredients'!$A$5:$A$154,0)),"",IF(INDEX('Base recipes'!$K$5:$K$19,MATCH(A579,'Base recipes'!$H$5:$H$19,0))&gt;0,"base recipe incomplete","")))),"not found"))</f>
        <v/>
      </c>
      <c r="L579">
        <f>IF(F579="",0,1)</f>
        <v>0</v>
      </c>
    </row>
    <row r="580" spans="1:12" x14ac:dyDescent="0.25">
      <c r="A580" s="5"/>
      <c r="B580" s="12"/>
      <c r="C580" t="str">
        <f>IF(A580="","",IF(ISNUMBER(MATCH(A580,'Ingredients'!$A$5:$A$154,0)),INDEX('Ingredients'!$B$5:$B$154,MATCH(A580,'Ingredients'!$A$5:$A$154,0)),IF(ISNUMBER(MATCH(A580,'Base recipes'!$H$5:$H$19,0)),INDEX('Base recipes'!$I$5:$I$19,MATCH(A580,'Base recipes'!$H$5:$H$19,0)),"")))</f>
        <v/>
      </c>
      <c r="D580" s="13" t="str">
        <f>IF(A580="","",IF(ISNUMBER(MATCH(A580,'Ingredients'!$A$5:$A$154,0)),INDEX('Ingredients'!$G$5:$G$154,MATCH(A580,'Ingredients'!$A$5:$A$154,0)),IF(ISNUMBER(MATCH(A580,'Base recipes'!$H$5:$H$19,0)),INDEX('Base recipes'!$J$5:$J$19,MATCH(A580,'Base recipes'!$H$5:$H$19,0)),"")))</f>
        <v/>
      </c>
      <c r="E580" s="15" t="str">
        <f>IF(OR(A580="",NOT(ISNUMBER(B580)),NOT(ISNUMBER(D580))),"",ROUND(B580*D580,2))</f>
        <v/>
      </c>
      <c r="F580" s="10" t="str">
        <f>IF(A580="","",IF(OR(ISNUMBER(MATCH(A580,'Ingredients'!$A$5:$A$154,0)),ISNUMBER(MATCH(A580,'Base recipes'!$H$5:$H$19,0))),IF(NOT(ISNUMBER(D580)),"price missing",IF(NOT(ISNUMBER(B580)),"quantity missing",IF(ISNUMBER(MATCH(A580,'Ingredients'!$A$5:$A$154,0)),"",IF(INDEX('Base recipes'!$K$5:$K$19,MATCH(A580,'Base recipes'!$H$5:$H$19,0))&gt;0,"base recipe incomplete","")))),"not found"))</f>
        <v/>
      </c>
      <c r="L580">
        <f>IF(F580="",0,1)</f>
        <v>0</v>
      </c>
    </row>
    <row r="581" spans="1:12" x14ac:dyDescent="0.25">
      <c r="A581" s="5"/>
      <c r="B581" s="12"/>
      <c r="C581" t="str">
        <f>IF(A581="","",IF(ISNUMBER(MATCH(A581,'Ingredients'!$A$5:$A$154,0)),INDEX('Ingredients'!$B$5:$B$154,MATCH(A581,'Ingredients'!$A$5:$A$154,0)),IF(ISNUMBER(MATCH(A581,'Base recipes'!$H$5:$H$19,0)),INDEX('Base recipes'!$I$5:$I$19,MATCH(A581,'Base recipes'!$H$5:$H$19,0)),"")))</f>
        <v/>
      </c>
      <c r="D581" s="13" t="str">
        <f>IF(A581="","",IF(ISNUMBER(MATCH(A581,'Ingredients'!$A$5:$A$154,0)),INDEX('Ingredients'!$G$5:$G$154,MATCH(A581,'Ingredients'!$A$5:$A$154,0)),IF(ISNUMBER(MATCH(A581,'Base recipes'!$H$5:$H$19,0)),INDEX('Base recipes'!$J$5:$J$19,MATCH(A581,'Base recipes'!$H$5:$H$19,0)),"")))</f>
        <v/>
      </c>
      <c r="E581" s="15" t="str">
        <f>IF(OR(A581="",NOT(ISNUMBER(B581)),NOT(ISNUMBER(D581))),"",ROUND(B581*D581,2))</f>
        <v/>
      </c>
      <c r="F581" s="10" t="str">
        <f>IF(A581="","",IF(OR(ISNUMBER(MATCH(A581,'Ingredients'!$A$5:$A$154,0)),ISNUMBER(MATCH(A581,'Base recipes'!$H$5:$H$19,0))),IF(NOT(ISNUMBER(D581)),"price missing",IF(NOT(ISNUMBER(B581)),"quantity missing",IF(ISNUMBER(MATCH(A581,'Ingredients'!$A$5:$A$154,0)),"",IF(INDEX('Base recipes'!$K$5:$K$19,MATCH(A581,'Base recipes'!$H$5:$H$19,0))&gt;0,"base recipe incomplete","")))),"not found"))</f>
        <v/>
      </c>
      <c r="L581">
        <f>IF(F581="",0,1)</f>
        <v>0</v>
      </c>
    </row>
    <row r="582" spans="1:5" x14ac:dyDescent="0.25">
      <c r="A582" s="16" t="s">
        <v>47</v>
      </c>
      <c r="E582" s="9" t="str">
        <f>IF(A565="","",ROUND(SUM(E567:E581),2))</f>
        <v/>
      </c>
    </row>
    <row r="583" spans="1:5" x14ac:dyDescent="0.25">
      <c r="A583" s="16" t="s">
        <v>50</v>
      </c>
      <c r="E583" s="9" t="str">
        <f>IF(OR(A565="",NOT(ISNUMBER(C565))),"",IF(C565&lt;=0,"",ROUND(E582/C565,2)))</f>
        <v/>
      </c>
    </row>
    <row r="585" spans="1:5" x14ac:dyDescent="0.25">
      <c r="A585" s="11"/>
      <c r="B585" s="2" t="s">
        <v>52</v>
      </c>
      <c r="C585" s="5"/>
      <c r="D585" s="2" t="str">
        <f>IF(C585=1,"portion","portions")</f>
        <v>portions</v>
      </c>
      <c r="E585" s="10" t="str">
        <f>IF(A585="","",IF(COUNTIF($H$5:$H$34,A585)&gt;1,"name used twice, only the first counts",IF(NOT(ISNUMBER(C585)),"number of portions missing",IF(C585&lt;=0,"number of portions missing",IF(SUM(L587:L601)&gt;0,"check the rows with a note","")))))</f>
        <v/>
      </c>
    </row>
    <row r="586" spans="1:6" x14ac:dyDescent="0.25">
      <c r="A586" s="4" t="s">
        <v>43</v>
      </c>
      <c r="B586" s="4" t="s">
        <v>44</v>
      </c>
      <c r="C586" s="4" t="s">
        <v>18</v>
      </c>
      <c r="D586" s="4" t="s">
        <v>45</v>
      </c>
      <c r="E586" s="4" t="s">
        <v>46</v>
      </c>
      <c r="F586" s="4" t="s">
        <v>24</v>
      </c>
    </row>
    <row r="587" spans="1:12" x14ac:dyDescent="0.25">
      <c r="A587" s="5"/>
      <c r="B587" s="12"/>
      <c r="C587" t="str">
        <f>IF(A587="","",IF(ISNUMBER(MATCH(A587,'Ingredients'!$A$5:$A$154,0)),INDEX('Ingredients'!$B$5:$B$154,MATCH(A587,'Ingredients'!$A$5:$A$154,0)),IF(ISNUMBER(MATCH(A587,'Base recipes'!$H$5:$H$19,0)),INDEX('Base recipes'!$I$5:$I$19,MATCH(A587,'Base recipes'!$H$5:$H$19,0)),"")))</f>
        <v/>
      </c>
      <c r="D587" s="13" t="str">
        <f>IF(A587="","",IF(ISNUMBER(MATCH(A587,'Ingredients'!$A$5:$A$154,0)),INDEX('Ingredients'!$G$5:$G$154,MATCH(A587,'Ingredients'!$A$5:$A$154,0)),IF(ISNUMBER(MATCH(A587,'Base recipes'!$H$5:$H$19,0)),INDEX('Base recipes'!$J$5:$J$19,MATCH(A587,'Base recipes'!$H$5:$H$19,0)),"")))</f>
        <v/>
      </c>
      <c r="E587" s="15" t="str">
        <f>IF(OR(A587="",NOT(ISNUMBER(B587)),NOT(ISNUMBER(D587))),"",ROUND(B587*D587,2))</f>
        <v/>
      </c>
      <c r="F587" s="10" t="str">
        <f>IF(A587="","",IF(OR(ISNUMBER(MATCH(A587,'Ingredients'!$A$5:$A$154,0)),ISNUMBER(MATCH(A587,'Base recipes'!$H$5:$H$19,0))),IF(NOT(ISNUMBER(D587)),"price missing",IF(NOT(ISNUMBER(B587)),"quantity missing",IF(ISNUMBER(MATCH(A587,'Ingredients'!$A$5:$A$154,0)),"",IF(INDEX('Base recipes'!$K$5:$K$19,MATCH(A587,'Base recipes'!$H$5:$H$19,0))&gt;0,"base recipe incomplete","")))),"not found"))</f>
        <v/>
      </c>
      <c r="L587">
        <f>IF(F587="",0,1)</f>
        <v>0</v>
      </c>
    </row>
    <row r="588" spans="1:12" x14ac:dyDescent="0.25">
      <c r="A588" s="5"/>
      <c r="B588" s="12"/>
      <c r="C588" t="str">
        <f>IF(A588="","",IF(ISNUMBER(MATCH(A588,'Ingredients'!$A$5:$A$154,0)),INDEX('Ingredients'!$B$5:$B$154,MATCH(A588,'Ingredients'!$A$5:$A$154,0)),IF(ISNUMBER(MATCH(A588,'Base recipes'!$H$5:$H$19,0)),INDEX('Base recipes'!$I$5:$I$19,MATCH(A588,'Base recipes'!$H$5:$H$19,0)),"")))</f>
        <v/>
      </c>
      <c r="D588" s="13" t="str">
        <f>IF(A588="","",IF(ISNUMBER(MATCH(A588,'Ingredients'!$A$5:$A$154,0)),INDEX('Ingredients'!$G$5:$G$154,MATCH(A588,'Ingredients'!$A$5:$A$154,0)),IF(ISNUMBER(MATCH(A588,'Base recipes'!$H$5:$H$19,0)),INDEX('Base recipes'!$J$5:$J$19,MATCH(A588,'Base recipes'!$H$5:$H$19,0)),"")))</f>
        <v/>
      </c>
      <c r="E588" s="15" t="str">
        <f>IF(OR(A588="",NOT(ISNUMBER(B588)),NOT(ISNUMBER(D588))),"",ROUND(B588*D588,2))</f>
        <v/>
      </c>
      <c r="F588" s="10" t="str">
        <f>IF(A588="","",IF(OR(ISNUMBER(MATCH(A588,'Ingredients'!$A$5:$A$154,0)),ISNUMBER(MATCH(A588,'Base recipes'!$H$5:$H$19,0))),IF(NOT(ISNUMBER(D588)),"price missing",IF(NOT(ISNUMBER(B588)),"quantity missing",IF(ISNUMBER(MATCH(A588,'Ingredients'!$A$5:$A$154,0)),"",IF(INDEX('Base recipes'!$K$5:$K$19,MATCH(A588,'Base recipes'!$H$5:$H$19,0))&gt;0,"base recipe incomplete","")))),"not found"))</f>
        <v/>
      </c>
      <c r="L588">
        <f>IF(F588="",0,1)</f>
        <v>0</v>
      </c>
    </row>
    <row r="589" spans="1:12" x14ac:dyDescent="0.25">
      <c r="A589" s="5"/>
      <c r="B589" s="12"/>
      <c r="C589" t="str">
        <f>IF(A589="","",IF(ISNUMBER(MATCH(A589,'Ingredients'!$A$5:$A$154,0)),INDEX('Ingredients'!$B$5:$B$154,MATCH(A589,'Ingredients'!$A$5:$A$154,0)),IF(ISNUMBER(MATCH(A589,'Base recipes'!$H$5:$H$19,0)),INDEX('Base recipes'!$I$5:$I$19,MATCH(A589,'Base recipes'!$H$5:$H$19,0)),"")))</f>
        <v/>
      </c>
      <c r="D589" s="13" t="str">
        <f>IF(A589="","",IF(ISNUMBER(MATCH(A589,'Ingredients'!$A$5:$A$154,0)),INDEX('Ingredients'!$G$5:$G$154,MATCH(A589,'Ingredients'!$A$5:$A$154,0)),IF(ISNUMBER(MATCH(A589,'Base recipes'!$H$5:$H$19,0)),INDEX('Base recipes'!$J$5:$J$19,MATCH(A589,'Base recipes'!$H$5:$H$19,0)),"")))</f>
        <v/>
      </c>
      <c r="E589" s="15" t="str">
        <f>IF(OR(A589="",NOT(ISNUMBER(B589)),NOT(ISNUMBER(D589))),"",ROUND(B589*D589,2))</f>
        <v/>
      </c>
      <c r="F589" s="10" t="str">
        <f>IF(A589="","",IF(OR(ISNUMBER(MATCH(A589,'Ingredients'!$A$5:$A$154,0)),ISNUMBER(MATCH(A589,'Base recipes'!$H$5:$H$19,0))),IF(NOT(ISNUMBER(D589)),"price missing",IF(NOT(ISNUMBER(B589)),"quantity missing",IF(ISNUMBER(MATCH(A589,'Ingredients'!$A$5:$A$154,0)),"",IF(INDEX('Base recipes'!$K$5:$K$19,MATCH(A589,'Base recipes'!$H$5:$H$19,0))&gt;0,"base recipe incomplete","")))),"not found"))</f>
        <v/>
      </c>
      <c r="L589">
        <f>IF(F589="",0,1)</f>
        <v>0</v>
      </c>
    </row>
    <row r="590" spans="1:12" x14ac:dyDescent="0.25">
      <c r="A590" s="5"/>
      <c r="B590" s="12"/>
      <c r="C590" t="str">
        <f>IF(A590="","",IF(ISNUMBER(MATCH(A590,'Ingredients'!$A$5:$A$154,0)),INDEX('Ingredients'!$B$5:$B$154,MATCH(A590,'Ingredients'!$A$5:$A$154,0)),IF(ISNUMBER(MATCH(A590,'Base recipes'!$H$5:$H$19,0)),INDEX('Base recipes'!$I$5:$I$19,MATCH(A590,'Base recipes'!$H$5:$H$19,0)),"")))</f>
        <v/>
      </c>
      <c r="D590" s="13" t="str">
        <f>IF(A590="","",IF(ISNUMBER(MATCH(A590,'Ingredients'!$A$5:$A$154,0)),INDEX('Ingredients'!$G$5:$G$154,MATCH(A590,'Ingredients'!$A$5:$A$154,0)),IF(ISNUMBER(MATCH(A590,'Base recipes'!$H$5:$H$19,0)),INDEX('Base recipes'!$J$5:$J$19,MATCH(A590,'Base recipes'!$H$5:$H$19,0)),"")))</f>
        <v/>
      </c>
      <c r="E590" s="15" t="str">
        <f>IF(OR(A590="",NOT(ISNUMBER(B590)),NOT(ISNUMBER(D590))),"",ROUND(B590*D590,2))</f>
        <v/>
      </c>
      <c r="F590" s="10" t="str">
        <f>IF(A590="","",IF(OR(ISNUMBER(MATCH(A590,'Ingredients'!$A$5:$A$154,0)),ISNUMBER(MATCH(A590,'Base recipes'!$H$5:$H$19,0))),IF(NOT(ISNUMBER(D590)),"price missing",IF(NOT(ISNUMBER(B590)),"quantity missing",IF(ISNUMBER(MATCH(A590,'Ingredients'!$A$5:$A$154,0)),"",IF(INDEX('Base recipes'!$K$5:$K$19,MATCH(A590,'Base recipes'!$H$5:$H$19,0))&gt;0,"base recipe incomplete","")))),"not found"))</f>
        <v/>
      </c>
      <c r="L590">
        <f>IF(F590="",0,1)</f>
        <v>0</v>
      </c>
    </row>
    <row r="591" spans="1:12" x14ac:dyDescent="0.25">
      <c r="A591" s="5"/>
      <c r="B591" s="12"/>
      <c r="C591" t="str">
        <f>IF(A591="","",IF(ISNUMBER(MATCH(A591,'Ingredients'!$A$5:$A$154,0)),INDEX('Ingredients'!$B$5:$B$154,MATCH(A591,'Ingredients'!$A$5:$A$154,0)),IF(ISNUMBER(MATCH(A591,'Base recipes'!$H$5:$H$19,0)),INDEX('Base recipes'!$I$5:$I$19,MATCH(A591,'Base recipes'!$H$5:$H$19,0)),"")))</f>
        <v/>
      </c>
      <c r="D591" s="13" t="str">
        <f>IF(A591="","",IF(ISNUMBER(MATCH(A591,'Ingredients'!$A$5:$A$154,0)),INDEX('Ingredients'!$G$5:$G$154,MATCH(A591,'Ingredients'!$A$5:$A$154,0)),IF(ISNUMBER(MATCH(A591,'Base recipes'!$H$5:$H$19,0)),INDEX('Base recipes'!$J$5:$J$19,MATCH(A591,'Base recipes'!$H$5:$H$19,0)),"")))</f>
        <v/>
      </c>
      <c r="E591" s="15" t="str">
        <f>IF(OR(A591="",NOT(ISNUMBER(B591)),NOT(ISNUMBER(D591))),"",ROUND(B591*D591,2))</f>
        <v/>
      </c>
      <c r="F591" s="10" t="str">
        <f>IF(A591="","",IF(OR(ISNUMBER(MATCH(A591,'Ingredients'!$A$5:$A$154,0)),ISNUMBER(MATCH(A591,'Base recipes'!$H$5:$H$19,0))),IF(NOT(ISNUMBER(D591)),"price missing",IF(NOT(ISNUMBER(B591)),"quantity missing",IF(ISNUMBER(MATCH(A591,'Ingredients'!$A$5:$A$154,0)),"",IF(INDEX('Base recipes'!$K$5:$K$19,MATCH(A591,'Base recipes'!$H$5:$H$19,0))&gt;0,"base recipe incomplete","")))),"not found"))</f>
        <v/>
      </c>
      <c r="L591">
        <f>IF(F591="",0,1)</f>
        <v>0</v>
      </c>
    </row>
    <row r="592" spans="1:12" x14ac:dyDescent="0.25">
      <c r="A592" s="5"/>
      <c r="B592" s="12"/>
      <c r="C592" t="str">
        <f>IF(A592="","",IF(ISNUMBER(MATCH(A592,'Ingredients'!$A$5:$A$154,0)),INDEX('Ingredients'!$B$5:$B$154,MATCH(A592,'Ingredients'!$A$5:$A$154,0)),IF(ISNUMBER(MATCH(A592,'Base recipes'!$H$5:$H$19,0)),INDEX('Base recipes'!$I$5:$I$19,MATCH(A592,'Base recipes'!$H$5:$H$19,0)),"")))</f>
        <v/>
      </c>
      <c r="D592" s="13" t="str">
        <f>IF(A592="","",IF(ISNUMBER(MATCH(A592,'Ingredients'!$A$5:$A$154,0)),INDEX('Ingredients'!$G$5:$G$154,MATCH(A592,'Ingredients'!$A$5:$A$154,0)),IF(ISNUMBER(MATCH(A592,'Base recipes'!$H$5:$H$19,0)),INDEX('Base recipes'!$J$5:$J$19,MATCH(A592,'Base recipes'!$H$5:$H$19,0)),"")))</f>
        <v/>
      </c>
      <c r="E592" s="15" t="str">
        <f>IF(OR(A592="",NOT(ISNUMBER(B592)),NOT(ISNUMBER(D592))),"",ROUND(B592*D592,2))</f>
        <v/>
      </c>
      <c r="F592" s="10" t="str">
        <f>IF(A592="","",IF(OR(ISNUMBER(MATCH(A592,'Ingredients'!$A$5:$A$154,0)),ISNUMBER(MATCH(A592,'Base recipes'!$H$5:$H$19,0))),IF(NOT(ISNUMBER(D592)),"price missing",IF(NOT(ISNUMBER(B592)),"quantity missing",IF(ISNUMBER(MATCH(A592,'Ingredients'!$A$5:$A$154,0)),"",IF(INDEX('Base recipes'!$K$5:$K$19,MATCH(A592,'Base recipes'!$H$5:$H$19,0))&gt;0,"base recipe incomplete","")))),"not found"))</f>
        <v/>
      </c>
      <c r="L592">
        <f>IF(F592="",0,1)</f>
        <v>0</v>
      </c>
    </row>
    <row r="593" spans="1:12" x14ac:dyDescent="0.25">
      <c r="A593" s="5"/>
      <c r="B593" s="12"/>
      <c r="C593" t="str">
        <f>IF(A593="","",IF(ISNUMBER(MATCH(A593,'Ingredients'!$A$5:$A$154,0)),INDEX('Ingredients'!$B$5:$B$154,MATCH(A593,'Ingredients'!$A$5:$A$154,0)),IF(ISNUMBER(MATCH(A593,'Base recipes'!$H$5:$H$19,0)),INDEX('Base recipes'!$I$5:$I$19,MATCH(A593,'Base recipes'!$H$5:$H$19,0)),"")))</f>
        <v/>
      </c>
      <c r="D593" s="13" t="str">
        <f>IF(A593="","",IF(ISNUMBER(MATCH(A593,'Ingredients'!$A$5:$A$154,0)),INDEX('Ingredients'!$G$5:$G$154,MATCH(A593,'Ingredients'!$A$5:$A$154,0)),IF(ISNUMBER(MATCH(A593,'Base recipes'!$H$5:$H$19,0)),INDEX('Base recipes'!$J$5:$J$19,MATCH(A593,'Base recipes'!$H$5:$H$19,0)),"")))</f>
        <v/>
      </c>
      <c r="E593" s="15" t="str">
        <f>IF(OR(A593="",NOT(ISNUMBER(B593)),NOT(ISNUMBER(D593))),"",ROUND(B593*D593,2))</f>
        <v/>
      </c>
      <c r="F593" s="10" t="str">
        <f>IF(A593="","",IF(OR(ISNUMBER(MATCH(A593,'Ingredients'!$A$5:$A$154,0)),ISNUMBER(MATCH(A593,'Base recipes'!$H$5:$H$19,0))),IF(NOT(ISNUMBER(D593)),"price missing",IF(NOT(ISNUMBER(B593)),"quantity missing",IF(ISNUMBER(MATCH(A593,'Ingredients'!$A$5:$A$154,0)),"",IF(INDEX('Base recipes'!$K$5:$K$19,MATCH(A593,'Base recipes'!$H$5:$H$19,0))&gt;0,"base recipe incomplete","")))),"not found"))</f>
        <v/>
      </c>
      <c r="L593">
        <f>IF(F593="",0,1)</f>
        <v>0</v>
      </c>
    </row>
    <row r="594" spans="1:12" x14ac:dyDescent="0.25">
      <c r="A594" s="5"/>
      <c r="B594" s="12"/>
      <c r="C594" t="str">
        <f>IF(A594="","",IF(ISNUMBER(MATCH(A594,'Ingredients'!$A$5:$A$154,0)),INDEX('Ingredients'!$B$5:$B$154,MATCH(A594,'Ingredients'!$A$5:$A$154,0)),IF(ISNUMBER(MATCH(A594,'Base recipes'!$H$5:$H$19,0)),INDEX('Base recipes'!$I$5:$I$19,MATCH(A594,'Base recipes'!$H$5:$H$19,0)),"")))</f>
        <v/>
      </c>
      <c r="D594" s="13" t="str">
        <f>IF(A594="","",IF(ISNUMBER(MATCH(A594,'Ingredients'!$A$5:$A$154,0)),INDEX('Ingredients'!$G$5:$G$154,MATCH(A594,'Ingredients'!$A$5:$A$154,0)),IF(ISNUMBER(MATCH(A594,'Base recipes'!$H$5:$H$19,0)),INDEX('Base recipes'!$J$5:$J$19,MATCH(A594,'Base recipes'!$H$5:$H$19,0)),"")))</f>
        <v/>
      </c>
      <c r="E594" s="15" t="str">
        <f>IF(OR(A594="",NOT(ISNUMBER(B594)),NOT(ISNUMBER(D594))),"",ROUND(B594*D594,2))</f>
        <v/>
      </c>
      <c r="F594" s="10" t="str">
        <f>IF(A594="","",IF(OR(ISNUMBER(MATCH(A594,'Ingredients'!$A$5:$A$154,0)),ISNUMBER(MATCH(A594,'Base recipes'!$H$5:$H$19,0))),IF(NOT(ISNUMBER(D594)),"price missing",IF(NOT(ISNUMBER(B594)),"quantity missing",IF(ISNUMBER(MATCH(A594,'Ingredients'!$A$5:$A$154,0)),"",IF(INDEX('Base recipes'!$K$5:$K$19,MATCH(A594,'Base recipes'!$H$5:$H$19,0))&gt;0,"base recipe incomplete","")))),"not found"))</f>
        <v/>
      </c>
      <c r="L594">
        <f>IF(F594="",0,1)</f>
        <v>0</v>
      </c>
    </row>
    <row r="595" spans="1:12" x14ac:dyDescent="0.25">
      <c r="A595" s="5"/>
      <c r="B595" s="12"/>
      <c r="C595" t="str">
        <f>IF(A595="","",IF(ISNUMBER(MATCH(A595,'Ingredients'!$A$5:$A$154,0)),INDEX('Ingredients'!$B$5:$B$154,MATCH(A595,'Ingredients'!$A$5:$A$154,0)),IF(ISNUMBER(MATCH(A595,'Base recipes'!$H$5:$H$19,0)),INDEX('Base recipes'!$I$5:$I$19,MATCH(A595,'Base recipes'!$H$5:$H$19,0)),"")))</f>
        <v/>
      </c>
      <c r="D595" s="13" t="str">
        <f>IF(A595="","",IF(ISNUMBER(MATCH(A595,'Ingredients'!$A$5:$A$154,0)),INDEX('Ingredients'!$G$5:$G$154,MATCH(A595,'Ingredients'!$A$5:$A$154,0)),IF(ISNUMBER(MATCH(A595,'Base recipes'!$H$5:$H$19,0)),INDEX('Base recipes'!$J$5:$J$19,MATCH(A595,'Base recipes'!$H$5:$H$19,0)),"")))</f>
        <v/>
      </c>
      <c r="E595" s="15" t="str">
        <f>IF(OR(A595="",NOT(ISNUMBER(B595)),NOT(ISNUMBER(D595))),"",ROUND(B595*D595,2))</f>
        <v/>
      </c>
      <c r="F595" s="10" t="str">
        <f>IF(A595="","",IF(OR(ISNUMBER(MATCH(A595,'Ingredients'!$A$5:$A$154,0)),ISNUMBER(MATCH(A595,'Base recipes'!$H$5:$H$19,0))),IF(NOT(ISNUMBER(D595)),"price missing",IF(NOT(ISNUMBER(B595)),"quantity missing",IF(ISNUMBER(MATCH(A595,'Ingredients'!$A$5:$A$154,0)),"",IF(INDEX('Base recipes'!$K$5:$K$19,MATCH(A595,'Base recipes'!$H$5:$H$19,0))&gt;0,"base recipe incomplete","")))),"not found"))</f>
        <v/>
      </c>
      <c r="L595">
        <f>IF(F595="",0,1)</f>
        <v>0</v>
      </c>
    </row>
    <row r="596" spans="1:12" x14ac:dyDescent="0.25">
      <c r="A596" s="5"/>
      <c r="B596" s="12"/>
      <c r="C596" t="str">
        <f>IF(A596="","",IF(ISNUMBER(MATCH(A596,'Ingredients'!$A$5:$A$154,0)),INDEX('Ingredients'!$B$5:$B$154,MATCH(A596,'Ingredients'!$A$5:$A$154,0)),IF(ISNUMBER(MATCH(A596,'Base recipes'!$H$5:$H$19,0)),INDEX('Base recipes'!$I$5:$I$19,MATCH(A596,'Base recipes'!$H$5:$H$19,0)),"")))</f>
        <v/>
      </c>
      <c r="D596" s="13" t="str">
        <f>IF(A596="","",IF(ISNUMBER(MATCH(A596,'Ingredients'!$A$5:$A$154,0)),INDEX('Ingredients'!$G$5:$G$154,MATCH(A596,'Ingredients'!$A$5:$A$154,0)),IF(ISNUMBER(MATCH(A596,'Base recipes'!$H$5:$H$19,0)),INDEX('Base recipes'!$J$5:$J$19,MATCH(A596,'Base recipes'!$H$5:$H$19,0)),"")))</f>
        <v/>
      </c>
      <c r="E596" s="15" t="str">
        <f>IF(OR(A596="",NOT(ISNUMBER(B596)),NOT(ISNUMBER(D596))),"",ROUND(B596*D596,2))</f>
        <v/>
      </c>
      <c r="F596" s="10" t="str">
        <f>IF(A596="","",IF(OR(ISNUMBER(MATCH(A596,'Ingredients'!$A$5:$A$154,0)),ISNUMBER(MATCH(A596,'Base recipes'!$H$5:$H$19,0))),IF(NOT(ISNUMBER(D596)),"price missing",IF(NOT(ISNUMBER(B596)),"quantity missing",IF(ISNUMBER(MATCH(A596,'Ingredients'!$A$5:$A$154,0)),"",IF(INDEX('Base recipes'!$K$5:$K$19,MATCH(A596,'Base recipes'!$H$5:$H$19,0))&gt;0,"base recipe incomplete","")))),"not found"))</f>
        <v/>
      </c>
      <c r="L596">
        <f>IF(F596="",0,1)</f>
        <v>0</v>
      </c>
    </row>
    <row r="597" spans="1:12" x14ac:dyDescent="0.25">
      <c r="A597" s="5"/>
      <c r="B597" s="12"/>
      <c r="C597" t="str">
        <f>IF(A597="","",IF(ISNUMBER(MATCH(A597,'Ingredients'!$A$5:$A$154,0)),INDEX('Ingredients'!$B$5:$B$154,MATCH(A597,'Ingredients'!$A$5:$A$154,0)),IF(ISNUMBER(MATCH(A597,'Base recipes'!$H$5:$H$19,0)),INDEX('Base recipes'!$I$5:$I$19,MATCH(A597,'Base recipes'!$H$5:$H$19,0)),"")))</f>
        <v/>
      </c>
      <c r="D597" s="13" t="str">
        <f>IF(A597="","",IF(ISNUMBER(MATCH(A597,'Ingredients'!$A$5:$A$154,0)),INDEX('Ingredients'!$G$5:$G$154,MATCH(A597,'Ingredients'!$A$5:$A$154,0)),IF(ISNUMBER(MATCH(A597,'Base recipes'!$H$5:$H$19,0)),INDEX('Base recipes'!$J$5:$J$19,MATCH(A597,'Base recipes'!$H$5:$H$19,0)),"")))</f>
        <v/>
      </c>
      <c r="E597" s="15" t="str">
        <f>IF(OR(A597="",NOT(ISNUMBER(B597)),NOT(ISNUMBER(D597))),"",ROUND(B597*D597,2))</f>
        <v/>
      </c>
      <c r="F597" s="10" t="str">
        <f>IF(A597="","",IF(OR(ISNUMBER(MATCH(A597,'Ingredients'!$A$5:$A$154,0)),ISNUMBER(MATCH(A597,'Base recipes'!$H$5:$H$19,0))),IF(NOT(ISNUMBER(D597)),"price missing",IF(NOT(ISNUMBER(B597)),"quantity missing",IF(ISNUMBER(MATCH(A597,'Ingredients'!$A$5:$A$154,0)),"",IF(INDEX('Base recipes'!$K$5:$K$19,MATCH(A597,'Base recipes'!$H$5:$H$19,0))&gt;0,"base recipe incomplete","")))),"not found"))</f>
        <v/>
      </c>
      <c r="L597">
        <f>IF(F597="",0,1)</f>
        <v>0</v>
      </c>
    </row>
    <row r="598" spans="1:12" x14ac:dyDescent="0.25">
      <c r="A598" s="5"/>
      <c r="B598" s="12"/>
      <c r="C598" t="str">
        <f>IF(A598="","",IF(ISNUMBER(MATCH(A598,'Ingredients'!$A$5:$A$154,0)),INDEX('Ingredients'!$B$5:$B$154,MATCH(A598,'Ingredients'!$A$5:$A$154,0)),IF(ISNUMBER(MATCH(A598,'Base recipes'!$H$5:$H$19,0)),INDEX('Base recipes'!$I$5:$I$19,MATCH(A598,'Base recipes'!$H$5:$H$19,0)),"")))</f>
        <v/>
      </c>
      <c r="D598" s="13" t="str">
        <f>IF(A598="","",IF(ISNUMBER(MATCH(A598,'Ingredients'!$A$5:$A$154,0)),INDEX('Ingredients'!$G$5:$G$154,MATCH(A598,'Ingredients'!$A$5:$A$154,0)),IF(ISNUMBER(MATCH(A598,'Base recipes'!$H$5:$H$19,0)),INDEX('Base recipes'!$J$5:$J$19,MATCH(A598,'Base recipes'!$H$5:$H$19,0)),"")))</f>
        <v/>
      </c>
      <c r="E598" s="15" t="str">
        <f>IF(OR(A598="",NOT(ISNUMBER(B598)),NOT(ISNUMBER(D598))),"",ROUND(B598*D598,2))</f>
        <v/>
      </c>
      <c r="F598" s="10" t="str">
        <f>IF(A598="","",IF(OR(ISNUMBER(MATCH(A598,'Ingredients'!$A$5:$A$154,0)),ISNUMBER(MATCH(A598,'Base recipes'!$H$5:$H$19,0))),IF(NOT(ISNUMBER(D598)),"price missing",IF(NOT(ISNUMBER(B598)),"quantity missing",IF(ISNUMBER(MATCH(A598,'Ingredients'!$A$5:$A$154,0)),"",IF(INDEX('Base recipes'!$K$5:$K$19,MATCH(A598,'Base recipes'!$H$5:$H$19,0))&gt;0,"base recipe incomplete","")))),"not found"))</f>
        <v/>
      </c>
      <c r="L598">
        <f>IF(F598="",0,1)</f>
        <v>0</v>
      </c>
    </row>
    <row r="599" spans="1:12" x14ac:dyDescent="0.25">
      <c r="A599" s="5"/>
      <c r="B599" s="12"/>
      <c r="C599" t="str">
        <f>IF(A599="","",IF(ISNUMBER(MATCH(A599,'Ingredients'!$A$5:$A$154,0)),INDEX('Ingredients'!$B$5:$B$154,MATCH(A599,'Ingredients'!$A$5:$A$154,0)),IF(ISNUMBER(MATCH(A599,'Base recipes'!$H$5:$H$19,0)),INDEX('Base recipes'!$I$5:$I$19,MATCH(A599,'Base recipes'!$H$5:$H$19,0)),"")))</f>
        <v/>
      </c>
      <c r="D599" s="13" t="str">
        <f>IF(A599="","",IF(ISNUMBER(MATCH(A599,'Ingredients'!$A$5:$A$154,0)),INDEX('Ingredients'!$G$5:$G$154,MATCH(A599,'Ingredients'!$A$5:$A$154,0)),IF(ISNUMBER(MATCH(A599,'Base recipes'!$H$5:$H$19,0)),INDEX('Base recipes'!$J$5:$J$19,MATCH(A599,'Base recipes'!$H$5:$H$19,0)),"")))</f>
        <v/>
      </c>
      <c r="E599" s="15" t="str">
        <f>IF(OR(A599="",NOT(ISNUMBER(B599)),NOT(ISNUMBER(D599))),"",ROUND(B599*D599,2))</f>
        <v/>
      </c>
      <c r="F599" s="10" t="str">
        <f>IF(A599="","",IF(OR(ISNUMBER(MATCH(A599,'Ingredients'!$A$5:$A$154,0)),ISNUMBER(MATCH(A599,'Base recipes'!$H$5:$H$19,0))),IF(NOT(ISNUMBER(D599)),"price missing",IF(NOT(ISNUMBER(B599)),"quantity missing",IF(ISNUMBER(MATCH(A599,'Ingredients'!$A$5:$A$154,0)),"",IF(INDEX('Base recipes'!$K$5:$K$19,MATCH(A599,'Base recipes'!$H$5:$H$19,0))&gt;0,"base recipe incomplete","")))),"not found"))</f>
        <v/>
      </c>
      <c r="L599">
        <f>IF(F599="",0,1)</f>
        <v>0</v>
      </c>
    </row>
    <row r="600" spans="1:12" x14ac:dyDescent="0.25">
      <c r="A600" s="5"/>
      <c r="B600" s="12"/>
      <c r="C600" t="str">
        <f>IF(A600="","",IF(ISNUMBER(MATCH(A600,'Ingredients'!$A$5:$A$154,0)),INDEX('Ingredients'!$B$5:$B$154,MATCH(A600,'Ingredients'!$A$5:$A$154,0)),IF(ISNUMBER(MATCH(A600,'Base recipes'!$H$5:$H$19,0)),INDEX('Base recipes'!$I$5:$I$19,MATCH(A600,'Base recipes'!$H$5:$H$19,0)),"")))</f>
        <v/>
      </c>
      <c r="D600" s="13" t="str">
        <f>IF(A600="","",IF(ISNUMBER(MATCH(A600,'Ingredients'!$A$5:$A$154,0)),INDEX('Ingredients'!$G$5:$G$154,MATCH(A600,'Ingredients'!$A$5:$A$154,0)),IF(ISNUMBER(MATCH(A600,'Base recipes'!$H$5:$H$19,0)),INDEX('Base recipes'!$J$5:$J$19,MATCH(A600,'Base recipes'!$H$5:$H$19,0)),"")))</f>
        <v/>
      </c>
      <c r="E600" s="15" t="str">
        <f>IF(OR(A600="",NOT(ISNUMBER(B600)),NOT(ISNUMBER(D600))),"",ROUND(B600*D600,2))</f>
        <v/>
      </c>
      <c r="F600" s="10" t="str">
        <f>IF(A600="","",IF(OR(ISNUMBER(MATCH(A600,'Ingredients'!$A$5:$A$154,0)),ISNUMBER(MATCH(A600,'Base recipes'!$H$5:$H$19,0))),IF(NOT(ISNUMBER(D600)),"price missing",IF(NOT(ISNUMBER(B600)),"quantity missing",IF(ISNUMBER(MATCH(A600,'Ingredients'!$A$5:$A$154,0)),"",IF(INDEX('Base recipes'!$K$5:$K$19,MATCH(A600,'Base recipes'!$H$5:$H$19,0))&gt;0,"base recipe incomplete","")))),"not found"))</f>
        <v/>
      </c>
      <c r="L600">
        <f>IF(F600="",0,1)</f>
        <v>0</v>
      </c>
    </row>
    <row r="601" spans="1:12" x14ac:dyDescent="0.25">
      <c r="A601" s="5"/>
      <c r="B601" s="12"/>
      <c r="C601" t="str">
        <f>IF(A601="","",IF(ISNUMBER(MATCH(A601,'Ingredients'!$A$5:$A$154,0)),INDEX('Ingredients'!$B$5:$B$154,MATCH(A601,'Ingredients'!$A$5:$A$154,0)),IF(ISNUMBER(MATCH(A601,'Base recipes'!$H$5:$H$19,0)),INDEX('Base recipes'!$I$5:$I$19,MATCH(A601,'Base recipes'!$H$5:$H$19,0)),"")))</f>
        <v/>
      </c>
      <c r="D601" s="13" t="str">
        <f>IF(A601="","",IF(ISNUMBER(MATCH(A601,'Ingredients'!$A$5:$A$154,0)),INDEX('Ingredients'!$G$5:$G$154,MATCH(A601,'Ingredients'!$A$5:$A$154,0)),IF(ISNUMBER(MATCH(A601,'Base recipes'!$H$5:$H$19,0)),INDEX('Base recipes'!$J$5:$J$19,MATCH(A601,'Base recipes'!$H$5:$H$19,0)),"")))</f>
        <v/>
      </c>
      <c r="E601" s="15" t="str">
        <f>IF(OR(A601="",NOT(ISNUMBER(B601)),NOT(ISNUMBER(D601))),"",ROUND(B601*D601,2))</f>
        <v/>
      </c>
      <c r="F601" s="10" t="str">
        <f>IF(A601="","",IF(OR(ISNUMBER(MATCH(A601,'Ingredients'!$A$5:$A$154,0)),ISNUMBER(MATCH(A601,'Base recipes'!$H$5:$H$19,0))),IF(NOT(ISNUMBER(D601)),"price missing",IF(NOT(ISNUMBER(B601)),"quantity missing",IF(ISNUMBER(MATCH(A601,'Ingredients'!$A$5:$A$154,0)),"",IF(INDEX('Base recipes'!$K$5:$K$19,MATCH(A601,'Base recipes'!$H$5:$H$19,0))&gt;0,"base recipe incomplete","")))),"not found"))</f>
        <v/>
      </c>
      <c r="L601">
        <f>IF(F601="",0,1)</f>
        <v>0</v>
      </c>
    </row>
    <row r="602" spans="1:5" x14ac:dyDescent="0.25">
      <c r="A602" s="16" t="s">
        <v>47</v>
      </c>
      <c r="E602" s="9" t="str">
        <f>IF(A585="","",ROUND(SUM(E587:E601),2))</f>
        <v/>
      </c>
    </row>
    <row r="603" spans="1:5" x14ac:dyDescent="0.25">
      <c r="A603" s="16" t="s">
        <v>50</v>
      </c>
      <c r="E603" s="9" t="str">
        <f>IF(OR(A585="",NOT(ISNUMBER(C585))),"",IF(C585&lt;=0,"",ROUND(E602/C585,2)))</f>
        <v/>
      </c>
    </row>
  </sheetData>
  <dataValidations count="30">
    <dataValidation type="list" allowBlank="1" sqref="A107:A121">
      <formula1>'Dishes'!$K$5:$K$169</formula1>
    </dataValidation>
    <dataValidation type="list" allowBlank="1" sqref="A127:A141">
      <formula1>'Dishes'!$K$5:$K$169</formula1>
    </dataValidation>
    <dataValidation type="list" allowBlank="1" sqref="A147:A161">
      <formula1>'Dishes'!$K$5:$K$169</formula1>
    </dataValidation>
    <dataValidation type="list" allowBlank="1" sqref="A167:A181">
      <formula1>'Dishes'!$K$5:$K$169</formula1>
    </dataValidation>
    <dataValidation type="list" allowBlank="1" sqref="A187:A201">
      <formula1>'Dishes'!$K$5:$K$169</formula1>
    </dataValidation>
    <dataValidation type="list" allowBlank="1" sqref="A207:A221">
      <formula1>'Dishes'!$K$5:$K$169</formula1>
    </dataValidation>
    <dataValidation type="list" allowBlank="1" sqref="A227:A241">
      <formula1>'Dishes'!$K$5:$K$169</formula1>
    </dataValidation>
    <dataValidation type="list" allowBlank="1" sqref="A247:A261">
      <formula1>'Dishes'!$K$5:$K$169</formula1>
    </dataValidation>
    <dataValidation type="list" allowBlank="1" sqref="A267:A281">
      <formula1>'Dishes'!$K$5:$K$169</formula1>
    </dataValidation>
    <dataValidation type="list" allowBlank="1" sqref="A27:A41">
      <formula1>'Dishes'!$K$5:$K$169</formula1>
    </dataValidation>
    <dataValidation type="list" allowBlank="1" sqref="A287:A301">
      <formula1>'Dishes'!$K$5:$K$169</formula1>
    </dataValidation>
    <dataValidation type="list" allowBlank="1" sqref="A307:A321">
      <formula1>'Dishes'!$K$5:$K$169</formula1>
    </dataValidation>
    <dataValidation type="list" allowBlank="1" sqref="A327:A341">
      <formula1>'Dishes'!$K$5:$K$169</formula1>
    </dataValidation>
    <dataValidation type="list" allowBlank="1" sqref="A347:A361">
      <formula1>'Dishes'!$K$5:$K$169</formula1>
    </dataValidation>
    <dataValidation type="list" allowBlank="1" sqref="A367:A381">
      <formula1>'Dishes'!$K$5:$K$169</formula1>
    </dataValidation>
    <dataValidation type="list" allowBlank="1" sqref="A387:A401">
      <formula1>'Dishes'!$K$5:$K$169</formula1>
    </dataValidation>
    <dataValidation type="list" allowBlank="1" sqref="A407:A421">
      <formula1>'Dishes'!$K$5:$K$169</formula1>
    </dataValidation>
    <dataValidation type="list" allowBlank="1" sqref="A427:A441">
      <formula1>'Dishes'!$K$5:$K$169</formula1>
    </dataValidation>
    <dataValidation type="list" allowBlank="1" sqref="A447:A461">
      <formula1>'Dishes'!$K$5:$K$169</formula1>
    </dataValidation>
    <dataValidation type="list" allowBlank="1" sqref="A467:A481">
      <formula1>'Dishes'!$K$5:$K$169</formula1>
    </dataValidation>
    <dataValidation type="list" allowBlank="1" sqref="A47:A61">
      <formula1>'Dishes'!$K$5:$K$169</formula1>
    </dataValidation>
    <dataValidation type="list" allowBlank="1" sqref="A487:A501">
      <formula1>'Dishes'!$K$5:$K$169</formula1>
    </dataValidation>
    <dataValidation type="list" allowBlank="1" sqref="A507:A521">
      <formula1>'Dishes'!$K$5:$K$169</formula1>
    </dataValidation>
    <dataValidation type="list" allowBlank="1" sqref="A527:A541">
      <formula1>'Dishes'!$K$5:$K$169</formula1>
    </dataValidation>
    <dataValidation type="list" allowBlank="1" sqref="A547:A561">
      <formula1>'Dishes'!$K$5:$K$169</formula1>
    </dataValidation>
    <dataValidation type="list" allowBlank="1" sqref="A567:A581">
      <formula1>'Dishes'!$K$5:$K$169</formula1>
    </dataValidation>
    <dataValidation type="list" allowBlank="1" sqref="A587:A601">
      <formula1>'Dishes'!$K$5:$K$169</formula1>
    </dataValidation>
    <dataValidation type="list" allowBlank="1" sqref="A67:A81">
      <formula1>'Dishes'!$K$5:$K$169</formula1>
    </dataValidation>
    <dataValidation type="list" allowBlank="1" sqref="A7:A21">
      <formula1>'Dishes'!$K$5:$K$169</formula1>
    </dataValidation>
    <dataValidation type="list" allowBlank="1" sqref="A87:A101">
      <formula1>'Dishes'!$K$5:$K$169</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heetViews>
  <sheetFormatPr defaultRowHeight="15" outlineLevelRow="0" outlineLevelCol="0" x14ac:dyDescent="55"/>
  <cols>
    <col min="1" max="1" width="34" customWidth="1"/>
    <col min="2" max="3" width="16" customWidth="1"/>
    <col min="4" max="4" width="12" customWidth="1"/>
    <col min="5" max="5" width="16" customWidth="1"/>
    <col min="6" max="6" width="14" customWidth="1"/>
    <col min="7" max="7" width="16" customWidth="1"/>
    <col min="8" max="8" width="18" customWidth="1"/>
    <col min="9" max="9" width="11" customWidth="1"/>
    <col min="10" max="10" width="16" customWidth="1"/>
    <col min="11" max="11" width="38" customWidth="1"/>
  </cols>
  <sheetData>
    <row r="1" spans="1:1" x14ac:dyDescent="0.25">
      <c r="A1" s="1" t="s">
        <v>55</v>
      </c>
    </row>
    <row r="2" spans="1:1" x14ac:dyDescent="0.25">
      <c r="A2" s="2" t="s">
        <v>16</v>
      </c>
    </row>
    <row r="4" spans="1:3" x14ac:dyDescent="0.25">
      <c r="A4" t="s">
        <v>56</v>
      </c>
      <c r="B4" s="7">
        <v>0.081</v>
      </c>
      <c r="C4" s="2" t="s">
        <v>57</v>
      </c>
    </row>
    <row r="5" spans="1:2" x14ac:dyDescent="0.25">
      <c r="A5" t="s">
        <v>58</v>
      </c>
      <c r="B5" s="7">
        <v>0.026</v>
      </c>
    </row>
    <row r="6" ht="30" customHeight="1" spans="1:11" x14ac:dyDescent="0.25">
      <c r="A6" s="18" t="s">
        <v>59</v>
      </c>
      <c r="B6" s="18"/>
      <c r="C6" s="18"/>
      <c r="D6" s="18"/>
      <c r="E6" s="18"/>
      <c r="F6" s="18"/>
      <c r="G6" s="18"/>
      <c r="H6" s="18"/>
      <c r="I6" s="18"/>
      <c r="J6" s="18"/>
      <c r="K6" s="18"/>
    </row>
    <row r="7" ht="30" customHeight="1" spans="1:11" x14ac:dyDescent="0.25">
      <c r="A7" s="18" t="s">
        <v>60</v>
      </c>
      <c r="B7" s="18"/>
      <c r="C7" s="18"/>
      <c r="D7" s="18"/>
      <c r="E7" s="18"/>
      <c r="F7" s="18"/>
      <c r="G7" s="18"/>
      <c r="H7" s="18"/>
      <c r="I7" s="18"/>
      <c r="J7" s="18"/>
      <c r="K7" s="18"/>
    </row>
    <row r="8" ht="42" customHeight="1" spans="1:11" x14ac:dyDescent="0.25">
      <c r="A8" s="4" t="s">
        <v>49</v>
      </c>
      <c r="B8" s="4" t="s">
        <v>61</v>
      </c>
      <c r="C8" s="4" t="s">
        <v>50</v>
      </c>
      <c r="D8" s="4" t="s">
        <v>62</v>
      </c>
      <c r="E8" s="4" t="s">
        <v>63</v>
      </c>
      <c r="F8" s="4" t="s">
        <v>64</v>
      </c>
      <c r="G8" s="4" t="s">
        <v>65</v>
      </c>
      <c r="H8" s="4" t="s">
        <v>66</v>
      </c>
      <c r="I8" s="4" t="s">
        <v>67</v>
      </c>
      <c r="J8" s="4" t="s">
        <v>68</v>
      </c>
      <c r="K8" s="4" t="s">
        <v>24</v>
      </c>
    </row>
    <row r="9" spans="1:11" x14ac:dyDescent="0.25">
      <c r="A9" s="5" t="s">
        <v>51</v>
      </c>
      <c r="B9" s="5" t="s">
        <v>69</v>
      </c>
      <c r="C9" s="15">
        <f>IF(A9="","",IF(ISNUMBER(MATCH(A9,'Dishes'!$H$5:$H$34,0)),INDEX('Dishes'!$I$5:$I$34,MATCH(A9,'Dishes'!$H$5:$H$34,0)),""))</f>
        <v>9.62</v>
      </c>
      <c r="D9" s="7">
        <v>0.3</v>
      </c>
      <c r="E9" s="15">
        <f>IF(OR(NOT(ISNUMBER(C9)),NOT(ISNUMBER(D9))),"",IF(D9&lt;=0,"",ROUND(C9/D9,2)))</f>
        <v>32.07</v>
      </c>
      <c r="F9" s="15">
        <f>IF(NOT(ISNUMBER(E9)),"",ROUND(E9*(1+IF(B9="take-away",$B$5,$B$4)),2))</f>
        <v>34.67</v>
      </c>
      <c r="G9" s="6">
        <v>35</v>
      </c>
      <c r="H9" s="15">
        <f>IF(NOT(ISNUMBER(G9)),"",ROUND(G9/(1+IF(B9="take-away",$B$5,$B$4)),2))</f>
        <v>32.38</v>
      </c>
      <c r="I9" s="19">
        <f>IF(OR(NOT(ISNUMBER(C9)),NOT(ISNUMBER(H9))),"",IF(H9&lt;=0,"",C9/H9))</f>
        <v>0.29709697344</v>
      </c>
      <c r="J9" s="15">
        <f>IF(OR(NOT(ISNUMBER(C9)),NOT(ISNUMBER(H9))),"",ROUND(H9-C9,2))</f>
        <v>22.76</v>
      </c>
      <c r="K9" s="10" t="str">
        <f>IF(A9="","",IF(NOT(ISNUMBER(C9)),"dish not found or without food cost",IF(INDEX('Dishes'!$J$5:$J$34,MATCH(A9,'Dishes'!$H$5:$H$34,0))&gt;0,"dish incomplete, check its notes in the Dishes sheet",IF(B9="","choose a channel (otherwise dine-in)",IF(NOT(ISNUMBER(D9)),"enter a target",IF(NOT(ISNUMBER(G9)),"enter a menu price",""))))))</f>
        <v/>
      </c>
    </row>
    <row r="10" spans="1:11" x14ac:dyDescent="0.25">
      <c r="A10" s="5" t="s">
        <v>53</v>
      </c>
      <c r="B10" s="5" t="s">
        <v>69</v>
      </c>
      <c r="C10" s="15">
        <f>IF(A10="","",IF(ISNUMBER(MATCH(A10,'Dishes'!$H$5:$H$34,0)),INDEX('Dishes'!$I$5:$I$34,MATCH(A10,'Dishes'!$H$5:$H$34,0)),""))</f>
        <v>6.4</v>
      </c>
      <c r="D10" s="7">
        <v>0.3</v>
      </c>
      <c r="E10" s="15">
        <f>IF(OR(NOT(ISNUMBER(C10)),NOT(ISNUMBER(D10))),"",IF(D10&lt;=0,"",ROUND(C10/D10,2)))</f>
        <v>21.33</v>
      </c>
      <c r="F10" s="15">
        <f>IF(NOT(ISNUMBER(E10)),"",ROUND(E10*(1+IF(B10="take-away",$B$5,$B$4)),2))</f>
        <v>23.06</v>
      </c>
      <c r="G10" s="6">
        <v>23</v>
      </c>
      <c r="H10" s="15">
        <f>IF(NOT(ISNUMBER(G10)),"",ROUND(G10/(1+IF(B10="take-away",$B$5,$B$4)),2))</f>
        <v>21.28</v>
      </c>
      <c r="I10" s="19">
        <f>IF(OR(NOT(ISNUMBER(C10)),NOT(ISNUMBER(H10))),"",IF(H10&lt;=0,"",C10/H10))</f>
        <v>0.3007518797</v>
      </c>
      <c r="J10" s="15">
        <f>IF(OR(NOT(ISNUMBER(C10)),NOT(ISNUMBER(H10))),"",ROUND(H10-C10,2))</f>
        <v>14.88</v>
      </c>
      <c r="K10" s="10" t="str">
        <f>IF(A10="","",IF(NOT(ISNUMBER(C10)),"dish not found or without food cost",IF(INDEX('Dishes'!$J$5:$J$34,MATCH(A10,'Dishes'!$H$5:$H$34,0))&gt;0,"dish incomplete, check its notes in the Dishes sheet",IF(B10="","choose a channel (otherwise dine-in)",IF(NOT(ISNUMBER(D10)),"enter a target",IF(NOT(ISNUMBER(G10)),"enter a menu price",""))))))</f>
        <v/>
      </c>
    </row>
    <row r="11" spans="1:11" x14ac:dyDescent="0.25">
      <c r="A11" s="5" t="s">
        <v>53</v>
      </c>
      <c r="B11" s="5" t="s">
        <v>70</v>
      </c>
      <c r="C11" s="15">
        <f>IF(A11="","",IF(ISNUMBER(MATCH(A11,'Dishes'!$H$5:$H$34,0)),INDEX('Dishes'!$I$5:$I$34,MATCH(A11,'Dishes'!$H$5:$H$34,0)),""))</f>
        <v>6.4</v>
      </c>
      <c r="D11" s="7">
        <v>0.3</v>
      </c>
      <c r="E11" s="15">
        <f>IF(OR(NOT(ISNUMBER(C11)),NOT(ISNUMBER(D11))),"",IF(D11&lt;=0,"",ROUND(C11/D11,2)))</f>
        <v>21.33</v>
      </c>
      <c r="F11" s="15">
        <f>IF(NOT(ISNUMBER(E11)),"",ROUND(E11*(1+IF(B11="take-away",$B$5,$B$4)),2))</f>
        <v>21.88</v>
      </c>
      <c r="G11" s="6">
        <v>22</v>
      </c>
      <c r="H11" s="15">
        <f>IF(NOT(ISNUMBER(G11)),"",ROUND(G11/(1+IF(B11="take-away",$B$5,$B$4)),2))</f>
        <v>21.44</v>
      </c>
      <c r="I11" s="19">
        <f>IF(OR(NOT(ISNUMBER(C11)),NOT(ISNUMBER(H11))),"",IF(H11&lt;=0,"",C11/H11))</f>
        <v>0.29850746269</v>
      </c>
      <c r="J11" s="15">
        <f>IF(OR(NOT(ISNUMBER(C11)),NOT(ISNUMBER(H11))),"",ROUND(H11-C11,2))</f>
        <v>15.04</v>
      </c>
      <c r="K11" s="10" t="str">
        <f>IF(A11="","",IF(NOT(ISNUMBER(C11)),"dish not found or without food cost",IF(INDEX('Dishes'!$J$5:$J$34,MATCH(A11,'Dishes'!$H$5:$H$34,0))&gt;0,"dish incomplete, check its notes in the Dishes sheet",IF(B11="","choose a channel (otherwise dine-in)",IF(NOT(ISNUMBER(D11)),"enter a target",IF(NOT(ISNUMBER(G11)),"enter a menu price",""))))))</f>
        <v/>
      </c>
    </row>
    <row r="12" spans="1:11" x14ac:dyDescent="0.25">
      <c r="A12" s="5"/>
      <c r="B12" s="5"/>
      <c r="C12" s="15" t="str">
        <f>IF(A12="","",IF(ISNUMBER(MATCH(A12,'Dishes'!$H$5:$H$34,0)),INDEX('Dishes'!$I$5:$I$34,MATCH(A12,'Dishes'!$H$5:$H$34,0)),""))</f>
        <v/>
      </c>
      <c r="D12" s="7"/>
      <c r="E12" s="15" t="str">
        <f>IF(OR(NOT(ISNUMBER(C12)),NOT(ISNUMBER(D12))),"",IF(D12&lt;=0,"",ROUND(C12/D12,2)))</f>
        <v/>
      </c>
      <c r="F12" s="15" t="str">
        <f>IF(NOT(ISNUMBER(E12)),"",ROUND(E12*(1+IF(B12="take-away",$B$5,$B$4)),2))</f>
        <v/>
      </c>
      <c r="G12" s="6"/>
      <c r="H12" s="15" t="str">
        <f>IF(NOT(ISNUMBER(G12)),"",ROUND(G12/(1+IF(B12="take-away",$B$5,$B$4)),2))</f>
        <v/>
      </c>
      <c r="I12" s="19" t="str">
        <f>IF(OR(NOT(ISNUMBER(C12)),NOT(ISNUMBER(H12))),"",IF(H12&lt;=0,"",C12/H12))</f>
        <v/>
      </c>
      <c r="J12" s="15" t="str">
        <f>IF(OR(NOT(ISNUMBER(C12)),NOT(ISNUMBER(H12))),"",ROUND(H12-C12,2))</f>
        <v/>
      </c>
      <c r="K12" s="10" t="str">
        <f>IF(A12="","",IF(NOT(ISNUMBER(C12)),"dish not found or without food cost",IF(INDEX('Dishes'!$J$5:$J$34,MATCH(A12,'Dishes'!$H$5:$H$34,0))&gt;0,"dish incomplete, check its notes in the Dishes sheet",IF(B12="","choose a channel (otherwise dine-in)",IF(NOT(ISNUMBER(D12)),"enter a target",IF(NOT(ISNUMBER(G12)),"enter a menu price",""))))))</f>
        <v/>
      </c>
    </row>
    <row r="13" spans="1:11" x14ac:dyDescent="0.25">
      <c r="A13" s="5"/>
      <c r="B13" s="5"/>
      <c r="C13" s="15" t="str">
        <f>IF(A13="","",IF(ISNUMBER(MATCH(A13,'Dishes'!$H$5:$H$34,0)),INDEX('Dishes'!$I$5:$I$34,MATCH(A13,'Dishes'!$H$5:$H$34,0)),""))</f>
        <v/>
      </c>
      <c r="D13" s="7"/>
      <c r="E13" s="15" t="str">
        <f>IF(OR(NOT(ISNUMBER(C13)),NOT(ISNUMBER(D13))),"",IF(D13&lt;=0,"",ROUND(C13/D13,2)))</f>
        <v/>
      </c>
      <c r="F13" s="15" t="str">
        <f>IF(NOT(ISNUMBER(E13)),"",ROUND(E13*(1+IF(B13="take-away",$B$5,$B$4)),2))</f>
        <v/>
      </c>
      <c r="G13" s="6"/>
      <c r="H13" s="15" t="str">
        <f>IF(NOT(ISNUMBER(G13)),"",ROUND(G13/(1+IF(B13="take-away",$B$5,$B$4)),2))</f>
        <v/>
      </c>
      <c r="I13" s="19" t="str">
        <f>IF(OR(NOT(ISNUMBER(C13)),NOT(ISNUMBER(H13))),"",IF(H13&lt;=0,"",C13/H13))</f>
        <v/>
      </c>
      <c r="J13" s="15" t="str">
        <f>IF(OR(NOT(ISNUMBER(C13)),NOT(ISNUMBER(H13))),"",ROUND(H13-C13,2))</f>
        <v/>
      </c>
      <c r="K13" s="10" t="str">
        <f>IF(A13="","",IF(NOT(ISNUMBER(C13)),"dish not found or without food cost",IF(INDEX('Dishes'!$J$5:$J$34,MATCH(A13,'Dishes'!$H$5:$H$34,0))&gt;0,"dish incomplete, check its notes in the Dishes sheet",IF(B13="","choose a channel (otherwise dine-in)",IF(NOT(ISNUMBER(D13)),"enter a target",IF(NOT(ISNUMBER(G13)),"enter a menu price",""))))))</f>
        <v/>
      </c>
    </row>
    <row r="14" spans="1:11" x14ac:dyDescent="0.25">
      <c r="A14" s="5"/>
      <c r="B14" s="5"/>
      <c r="C14" s="15" t="str">
        <f>IF(A14="","",IF(ISNUMBER(MATCH(A14,'Dishes'!$H$5:$H$34,0)),INDEX('Dishes'!$I$5:$I$34,MATCH(A14,'Dishes'!$H$5:$H$34,0)),""))</f>
        <v/>
      </c>
      <c r="D14" s="7"/>
      <c r="E14" s="15" t="str">
        <f>IF(OR(NOT(ISNUMBER(C14)),NOT(ISNUMBER(D14))),"",IF(D14&lt;=0,"",ROUND(C14/D14,2)))</f>
        <v/>
      </c>
      <c r="F14" s="15" t="str">
        <f>IF(NOT(ISNUMBER(E14)),"",ROUND(E14*(1+IF(B14="take-away",$B$5,$B$4)),2))</f>
        <v/>
      </c>
      <c r="G14" s="6"/>
      <c r="H14" s="15" t="str">
        <f>IF(NOT(ISNUMBER(G14)),"",ROUND(G14/(1+IF(B14="take-away",$B$5,$B$4)),2))</f>
        <v/>
      </c>
      <c r="I14" s="19" t="str">
        <f>IF(OR(NOT(ISNUMBER(C14)),NOT(ISNUMBER(H14))),"",IF(H14&lt;=0,"",C14/H14))</f>
        <v/>
      </c>
      <c r="J14" s="15" t="str">
        <f>IF(OR(NOT(ISNUMBER(C14)),NOT(ISNUMBER(H14))),"",ROUND(H14-C14,2))</f>
        <v/>
      </c>
      <c r="K14" s="10" t="str">
        <f>IF(A14="","",IF(NOT(ISNUMBER(C14)),"dish not found or without food cost",IF(INDEX('Dishes'!$J$5:$J$34,MATCH(A14,'Dishes'!$H$5:$H$34,0))&gt;0,"dish incomplete, check its notes in the Dishes sheet",IF(B14="","choose a channel (otherwise dine-in)",IF(NOT(ISNUMBER(D14)),"enter a target",IF(NOT(ISNUMBER(G14)),"enter a menu price",""))))))</f>
        <v/>
      </c>
    </row>
    <row r="15" spans="1:11" x14ac:dyDescent="0.25">
      <c r="A15" s="5"/>
      <c r="B15" s="5"/>
      <c r="C15" s="15" t="str">
        <f>IF(A15="","",IF(ISNUMBER(MATCH(A15,'Dishes'!$H$5:$H$34,0)),INDEX('Dishes'!$I$5:$I$34,MATCH(A15,'Dishes'!$H$5:$H$34,0)),""))</f>
        <v/>
      </c>
      <c r="D15" s="7"/>
      <c r="E15" s="15" t="str">
        <f>IF(OR(NOT(ISNUMBER(C15)),NOT(ISNUMBER(D15))),"",IF(D15&lt;=0,"",ROUND(C15/D15,2)))</f>
        <v/>
      </c>
      <c r="F15" s="15" t="str">
        <f>IF(NOT(ISNUMBER(E15)),"",ROUND(E15*(1+IF(B15="take-away",$B$5,$B$4)),2))</f>
        <v/>
      </c>
      <c r="G15" s="6"/>
      <c r="H15" s="15" t="str">
        <f>IF(NOT(ISNUMBER(G15)),"",ROUND(G15/(1+IF(B15="take-away",$B$5,$B$4)),2))</f>
        <v/>
      </c>
      <c r="I15" s="19" t="str">
        <f>IF(OR(NOT(ISNUMBER(C15)),NOT(ISNUMBER(H15))),"",IF(H15&lt;=0,"",C15/H15))</f>
        <v/>
      </c>
      <c r="J15" s="15" t="str">
        <f>IF(OR(NOT(ISNUMBER(C15)),NOT(ISNUMBER(H15))),"",ROUND(H15-C15,2))</f>
        <v/>
      </c>
      <c r="K15" s="10" t="str">
        <f>IF(A15="","",IF(NOT(ISNUMBER(C15)),"dish not found or without food cost",IF(INDEX('Dishes'!$J$5:$J$34,MATCH(A15,'Dishes'!$H$5:$H$34,0))&gt;0,"dish incomplete, check its notes in the Dishes sheet",IF(B15="","choose a channel (otherwise dine-in)",IF(NOT(ISNUMBER(D15)),"enter a target",IF(NOT(ISNUMBER(G15)),"enter a menu price",""))))))</f>
        <v/>
      </c>
    </row>
    <row r="16" spans="1:11" x14ac:dyDescent="0.25">
      <c r="A16" s="5"/>
      <c r="B16" s="5"/>
      <c r="C16" s="15" t="str">
        <f>IF(A16="","",IF(ISNUMBER(MATCH(A16,'Dishes'!$H$5:$H$34,0)),INDEX('Dishes'!$I$5:$I$34,MATCH(A16,'Dishes'!$H$5:$H$34,0)),""))</f>
        <v/>
      </c>
      <c r="D16" s="7"/>
      <c r="E16" s="15" t="str">
        <f>IF(OR(NOT(ISNUMBER(C16)),NOT(ISNUMBER(D16))),"",IF(D16&lt;=0,"",ROUND(C16/D16,2)))</f>
        <v/>
      </c>
      <c r="F16" s="15" t="str">
        <f>IF(NOT(ISNUMBER(E16)),"",ROUND(E16*(1+IF(B16="take-away",$B$5,$B$4)),2))</f>
        <v/>
      </c>
      <c r="G16" s="6"/>
      <c r="H16" s="15" t="str">
        <f>IF(NOT(ISNUMBER(G16)),"",ROUND(G16/(1+IF(B16="take-away",$B$5,$B$4)),2))</f>
        <v/>
      </c>
      <c r="I16" s="19" t="str">
        <f>IF(OR(NOT(ISNUMBER(C16)),NOT(ISNUMBER(H16))),"",IF(H16&lt;=0,"",C16/H16))</f>
        <v/>
      </c>
      <c r="J16" s="15" t="str">
        <f>IF(OR(NOT(ISNUMBER(C16)),NOT(ISNUMBER(H16))),"",ROUND(H16-C16,2))</f>
        <v/>
      </c>
      <c r="K16" s="10" t="str">
        <f>IF(A16="","",IF(NOT(ISNUMBER(C16)),"dish not found or without food cost",IF(INDEX('Dishes'!$J$5:$J$34,MATCH(A16,'Dishes'!$H$5:$H$34,0))&gt;0,"dish incomplete, check its notes in the Dishes sheet",IF(B16="","choose a channel (otherwise dine-in)",IF(NOT(ISNUMBER(D16)),"enter a target",IF(NOT(ISNUMBER(G16)),"enter a menu price",""))))))</f>
        <v/>
      </c>
    </row>
    <row r="17" spans="1:11" x14ac:dyDescent="0.25">
      <c r="A17" s="5"/>
      <c r="B17" s="5"/>
      <c r="C17" s="15" t="str">
        <f>IF(A17="","",IF(ISNUMBER(MATCH(A17,'Dishes'!$H$5:$H$34,0)),INDEX('Dishes'!$I$5:$I$34,MATCH(A17,'Dishes'!$H$5:$H$34,0)),""))</f>
        <v/>
      </c>
      <c r="D17" s="7"/>
      <c r="E17" s="15" t="str">
        <f>IF(OR(NOT(ISNUMBER(C17)),NOT(ISNUMBER(D17))),"",IF(D17&lt;=0,"",ROUND(C17/D17,2)))</f>
        <v/>
      </c>
      <c r="F17" s="15" t="str">
        <f>IF(NOT(ISNUMBER(E17)),"",ROUND(E17*(1+IF(B17="take-away",$B$5,$B$4)),2))</f>
        <v/>
      </c>
      <c r="G17" s="6"/>
      <c r="H17" s="15" t="str">
        <f>IF(NOT(ISNUMBER(G17)),"",ROUND(G17/(1+IF(B17="take-away",$B$5,$B$4)),2))</f>
        <v/>
      </c>
      <c r="I17" s="19" t="str">
        <f>IF(OR(NOT(ISNUMBER(C17)),NOT(ISNUMBER(H17))),"",IF(H17&lt;=0,"",C17/H17))</f>
        <v/>
      </c>
      <c r="J17" s="15" t="str">
        <f>IF(OR(NOT(ISNUMBER(C17)),NOT(ISNUMBER(H17))),"",ROUND(H17-C17,2))</f>
        <v/>
      </c>
      <c r="K17" s="10" t="str">
        <f>IF(A17="","",IF(NOT(ISNUMBER(C17)),"dish not found or without food cost",IF(INDEX('Dishes'!$J$5:$J$34,MATCH(A17,'Dishes'!$H$5:$H$34,0))&gt;0,"dish incomplete, check its notes in the Dishes sheet",IF(B17="","choose a channel (otherwise dine-in)",IF(NOT(ISNUMBER(D17)),"enter a target",IF(NOT(ISNUMBER(G17)),"enter a menu price",""))))))</f>
        <v/>
      </c>
    </row>
    <row r="18" spans="1:11" x14ac:dyDescent="0.25">
      <c r="A18" s="5"/>
      <c r="B18" s="5"/>
      <c r="C18" s="15" t="str">
        <f>IF(A18="","",IF(ISNUMBER(MATCH(A18,'Dishes'!$H$5:$H$34,0)),INDEX('Dishes'!$I$5:$I$34,MATCH(A18,'Dishes'!$H$5:$H$34,0)),""))</f>
        <v/>
      </c>
      <c r="D18" s="7"/>
      <c r="E18" s="15" t="str">
        <f>IF(OR(NOT(ISNUMBER(C18)),NOT(ISNUMBER(D18))),"",IF(D18&lt;=0,"",ROUND(C18/D18,2)))</f>
        <v/>
      </c>
      <c r="F18" s="15" t="str">
        <f>IF(NOT(ISNUMBER(E18)),"",ROUND(E18*(1+IF(B18="take-away",$B$5,$B$4)),2))</f>
        <v/>
      </c>
      <c r="G18" s="6"/>
      <c r="H18" s="15" t="str">
        <f>IF(NOT(ISNUMBER(G18)),"",ROUND(G18/(1+IF(B18="take-away",$B$5,$B$4)),2))</f>
        <v/>
      </c>
      <c r="I18" s="19" t="str">
        <f>IF(OR(NOT(ISNUMBER(C18)),NOT(ISNUMBER(H18))),"",IF(H18&lt;=0,"",C18/H18))</f>
        <v/>
      </c>
      <c r="J18" s="15" t="str">
        <f>IF(OR(NOT(ISNUMBER(C18)),NOT(ISNUMBER(H18))),"",ROUND(H18-C18,2))</f>
        <v/>
      </c>
      <c r="K18" s="10" t="str">
        <f>IF(A18="","",IF(NOT(ISNUMBER(C18)),"dish not found or without food cost",IF(INDEX('Dishes'!$J$5:$J$34,MATCH(A18,'Dishes'!$H$5:$H$34,0))&gt;0,"dish incomplete, check its notes in the Dishes sheet",IF(B18="","choose a channel (otherwise dine-in)",IF(NOT(ISNUMBER(D18)),"enter a target",IF(NOT(ISNUMBER(G18)),"enter a menu price",""))))))</f>
        <v/>
      </c>
    </row>
    <row r="19" spans="1:11" x14ac:dyDescent="0.25">
      <c r="A19" s="5"/>
      <c r="B19" s="5"/>
      <c r="C19" s="15" t="str">
        <f>IF(A19="","",IF(ISNUMBER(MATCH(A19,'Dishes'!$H$5:$H$34,0)),INDEX('Dishes'!$I$5:$I$34,MATCH(A19,'Dishes'!$H$5:$H$34,0)),""))</f>
        <v/>
      </c>
      <c r="D19" s="7"/>
      <c r="E19" s="15" t="str">
        <f>IF(OR(NOT(ISNUMBER(C19)),NOT(ISNUMBER(D19))),"",IF(D19&lt;=0,"",ROUND(C19/D19,2)))</f>
        <v/>
      </c>
      <c r="F19" s="15" t="str">
        <f>IF(NOT(ISNUMBER(E19)),"",ROUND(E19*(1+IF(B19="take-away",$B$5,$B$4)),2))</f>
        <v/>
      </c>
      <c r="G19" s="6"/>
      <c r="H19" s="15" t="str">
        <f>IF(NOT(ISNUMBER(G19)),"",ROUND(G19/(1+IF(B19="take-away",$B$5,$B$4)),2))</f>
        <v/>
      </c>
      <c r="I19" s="19" t="str">
        <f>IF(OR(NOT(ISNUMBER(C19)),NOT(ISNUMBER(H19))),"",IF(H19&lt;=0,"",C19/H19))</f>
        <v/>
      </c>
      <c r="J19" s="15" t="str">
        <f>IF(OR(NOT(ISNUMBER(C19)),NOT(ISNUMBER(H19))),"",ROUND(H19-C19,2))</f>
        <v/>
      </c>
      <c r="K19" s="10" t="str">
        <f>IF(A19="","",IF(NOT(ISNUMBER(C19)),"dish not found or without food cost",IF(INDEX('Dishes'!$J$5:$J$34,MATCH(A19,'Dishes'!$H$5:$H$34,0))&gt;0,"dish incomplete, check its notes in the Dishes sheet",IF(B19="","choose a channel (otherwise dine-in)",IF(NOT(ISNUMBER(D19)),"enter a target",IF(NOT(ISNUMBER(G19)),"enter a menu price",""))))))</f>
        <v/>
      </c>
    </row>
    <row r="20" spans="1:11" x14ac:dyDescent="0.25">
      <c r="A20" s="5"/>
      <c r="B20" s="5"/>
      <c r="C20" s="15" t="str">
        <f>IF(A20="","",IF(ISNUMBER(MATCH(A20,'Dishes'!$H$5:$H$34,0)),INDEX('Dishes'!$I$5:$I$34,MATCH(A20,'Dishes'!$H$5:$H$34,0)),""))</f>
        <v/>
      </c>
      <c r="D20" s="7"/>
      <c r="E20" s="15" t="str">
        <f>IF(OR(NOT(ISNUMBER(C20)),NOT(ISNUMBER(D20))),"",IF(D20&lt;=0,"",ROUND(C20/D20,2)))</f>
        <v/>
      </c>
      <c r="F20" s="15" t="str">
        <f>IF(NOT(ISNUMBER(E20)),"",ROUND(E20*(1+IF(B20="take-away",$B$5,$B$4)),2))</f>
        <v/>
      </c>
      <c r="G20" s="6"/>
      <c r="H20" s="15" t="str">
        <f>IF(NOT(ISNUMBER(G20)),"",ROUND(G20/(1+IF(B20="take-away",$B$5,$B$4)),2))</f>
        <v/>
      </c>
      <c r="I20" s="19" t="str">
        <f>IF(OR(NOT(ISNUMBER(C20)),NOT(ISNUMBER(H20))),"",IF(H20&lt;=0,"",C20/H20))</f>
        <v/>
      </c>
      <c r="J20" s="15" t="str">
        <f>IF(OR(NOT(ISNUMBER(C20)),NOT(ISNUMBER(H20))),"",ROUND(H20-C20,2))</f>
        <v/>
      </c>
      <c r="K20" s="10" t="str">
        <f>IF(A20="","",IF(NOT(ISNUMBER(C20)),"dish not found or without food cost",IF(INDEX('Dishes'!$J$5:$J$34,MATCH(A20,'Dishes'!$H$5:$H$34,0))&gt;0,"dish incomplete, check its notes in the Dishes sheet",IF(B20="","choose a channel (otherwise dine-in)",IF(NOT(ISNUMBER(D20)),"enter a target",IF(NOT(ISNUMBER(G20)),"enter a menu price",""))))))</f>
        <v/>
      </c>
    </row>
    <row r="21" spans="1:11" x14ac:dyDescent="0.25">
      <c r="A21" s="5"/>
      <c r="B21" s="5"/>
      <c r="C21" s="15" t="str">
        <f>IF(A21="","",IF(ISNUMBER(MATCH(A21,'Dishes'!$H$5:$H$34,0)),INDEX('Dishes'!$I$5:$I$34,MATCH(A21,'Dishes'!$H$5:$H$34,0)),""))</f>
        <v/>
      </c>
      <c r="D21" s="7"/>
      <c r="E21" s="15" t="str">
        <f>IF(OR(NOT(ISNUMBER(C21)),NOT(ISNUMBER(D21))),"",IF(D21&lt;=0,"",ROUND(C21/D21,2)))</f>
        <v/>
      </c>
      <c r="F21" s="15" t="str">
        <f>IF(NOT(ISNUMBER(E21)),"",ROUND(E21*(1+IF(B21="take-away",$B$5,$B$4)),2))</f>
        <v/>
      </c>
      <c r="G21" s="6"/>
      <c r="H21" s="15" t="str">
        <f>IF(NOT(ISNUMBER(G21)),"",ROUND(G21/(1+IF(B21="take-away",$B$5,$B$4)),2))</f>
        <v/>
      </c>
      <c r="I21" s="19" t="str">
        <f>IF(OR(NOT(ISNUMBER(C21)),NOT(ISNUMBER(H21))),"",IF(H21&lt;=0,"",C21/H21))</f>
        <v/>
      </c>
      <c r="J21" s="15" t="str">
        <f>IF(OR(NOT(ISNUMBER(C21)),NOT(ISNUMBER(H21))),"",ROUND(H21-C21,2))</f>
        <v/>
      </c>
      <c r="K21" s="10" t="str">
        <f>IF(A21="","",IF(NOT(ISNUMBER(C21)),"dish not found or without food cost",IF(INDEX('Dishes'!$J$5:$J$34,MATCH(A21,'Dishes'!$H$5:$H$34,0))&gt;0,"dish incomplete, check its notes in the Dishes sheet",IF(B21="","choose a channel (otherwise dine-in)",IF(NOT(ISNUMBER(D21)),"enter a target",IF(NOT(ISNUMBER(G21)),"enter a menu price",""))))))</f>
        <v/>
      </c>
    </row>
    <row r="22" spans="1:11" x14ac:dyDescent="0.25">
      <c r="A22" s="5"/>
      <c r="B22" s="5"/>
      <c r="C22" s="15" t="str">
        <f>IF(A22="","",IF(ISNUMBER(MATCH(A22,'Dishes'!$H$5:$H$34,0)),INDEX('Dishes'!$I$5:$I$34,MATCH(A22,'Dishes'!$H$5:$H$34,0)),""))</f>
        <v/>
      </c>
      <c r="D22" s="7"/>
      <c r="E22" s="15" t="str">
        <f>IF(OR(NOT(ISNUMBER(C22)),NOT(ISNUMBER(D22))),"",IF(D22&lt;=0,"",ROUND(C22/D22,2)))</f>
        <v/>
      </c>
      <c r="F22" s="15" t="str">
        <f>IF(NOT(ISNUMBER(E22)),"",ROUND(E22*(1+IF(B22="take-away",$B$5,$B$4)),2))</f>
        <v/>
      </c>
      <c r="G22" s="6"/>
      <c r="H22" s="15" t="str">
        <f>IF(NOT(ISNUMBER(G22)),"",ROUND(G22/(1+IF(B22="take-away",$B$5,$B$4)),2))</f>
        <v/>
      </c>
      <c r="I22" s="19" t="str">
        <f>IF(OR(NOT(ISNUMBER(C22)),NOT(ISNUMBER(H22))),"",IF(H22&lt;=0,"",C22/H22))</f>
        <v/>
      </c>
      <c r="J22" s="15" t="str">
        <f>IF(OR(NOT(ISNUMBER(C22)),NOT(ISNUMBER(H22))),"",ROUND(H22-C22,2))</f>
        <v/>
      </c>
      <c r="K22" s="10" t="str">
        <f>IF(A22="","",IF(NOT(ISNUMBER(C22)),"dish not found or without food cost",IF(INDEX('Dishes'!$J$5:$J$34,MATCH(A22,'Dishes'!$H$5:$H$34,0))&gt;0,"dish incomplete, check its notes in the Dishes sheet",IF(B22="","choose a channel (otherwise dine-in)",IF(NOT(ISNUMBER(D22)),"enter a target",IF(NOT(ISNUMBER(G22)),"enter a menu price",""))))))</f>
        <v/>
      </c>
    </row>
    <row r="23" spans="1:11" x14ac:dyDescent="0.25">
      <c r="A23" s="5"/>
      <c r="B23" s="5"/>
      <c r="C23" s="15" t="str">
        <f>IF(A23="","",IF(ISNUMBER(MATCH(A23,'Dishes'!$H$5:$H$34,0)),INDEX('Dishes'!$I$5:$I$34,MATCH(A23,'Dishes'!$H$5:$H$34,0)),""))</f>
        <v/>
      </c>
      <c r="D23" s="7"/>
      <c r="E23" s="15" t="str">
        <f>IF(OR(NOT(ISNUMBER(C23)),NOT(ISNUMBER(D23))),"",IF(D23&lt;=0,"",ROUND(C23/D23,2)))</f>
        <v/>
      </c>
      <c r="F23" s="15" t="str">
        <f>IF(NOT(ISNUMBER(E23)),"",ROUND(E23*(1+IF(B23="take-away",$B$5,$B$4)),2))</f>
        <v/>
      </c>
      <c r="G23" s="6"/>
      <c r="H23" s="15" t="str">
        <f>IF(NOT(ISNUMBER(G23)),"",ROUND(G23/(1+IF(B23="take-away",$B$5,$B$4)),2))</f>
        <v/>
      </c>
      <c r="I23" s="19" t="str">
        <f>IF(OR(NOT(ISNUMBER(C23)),NOT(ISNUMBER(H23))),"",IF(H23&lt;=0,"",C23/H23))</f>
        <v/>
      </c>
      <c r="J23" s="15" t="str">
        <f>IF(OR(NOT(ISNUMBER(C23)),NOT(ISNUMBER(H23))),"",ROUND(H23-C23,2))</f>
        <v/>
      </c>
      <c r="K23" s="10" t="str">
        <f>IF(A23="","",IF(NOT(ISNUMBER(C23)),"dish not found or without food cost",IF(INDEX('Dishes'!$J$5:$J$34,MATCH(A23,'Dishes'!$H$5:$H$34,0))&gt;0,"dish incomplete, check its notes in the Dishes sheet",IF(B23="","choose a channel (otherwise dine-in)",IF(NOT(ISNUMBER(D23)),"enter a target",IF(NOT(ISNUMBER(G23)),"enter a menu price",""))))))</f>
        <v/>
      </c>
    </row>
    <row r="24" spans="1:11" x14ac:dyDescent="0.25">
      <c r="A24" s="5"/>
      <c r="B24" s="5"/>
      <c r="C24" s="15" t="str">
        <f>IF(A24="","",IF(ISNUMBER(MATCH(A24,'Dishes'!$H$5:$H$34,0)),INDEX('Dishes'!$I$5:$I$34,MATCH(A24,'Dishes'!$H$5:$H$34,0)),""))</f>
        <v/>
      </c>
      <c r="D24" s="7"/>
      <c r="E24" s="15" t="str">
        <f>IF(OR(NOT(ISNUMBER(C24)),NOT(ISNUMBER(D24))),"",IF(D24&lt;=0,"",ROUND(C24/D24,2)))</f>
        <v/>
      </c>
      <c r="F24" s="15" t="str">
        <f>IF(NOT(ISNUMBER(E24)),"",ROUND(E24*(1+IF(B24="take-away",$B$5,$B$4)),2))</f>
        <v/>
      </c>
      <c r="G24" s="6"/>
      <c r="H24" s="15" t="str">
        <f>IF(NOT(ISNUMBER(G24)),"",ROUND(G24/(1+IF(B24="take-away",$B$5,$B$4)),2))</f>
        <v/>
      </c>
      <c r="I24" s="19" t="str">
        <f>IF(OR(NOT(ISNUMBER(C24)),NOT(ISNUMBER(H24))),"",IF(H24&lt;=0,"",C24/H24))</f>
        <v/>
      </c>
      <c r="J24" s="15" t="str">
        <f>IF(OR(NOT(ISNUMBER(C24)),NOT(ISNUMBER(H24))),"",ROUND(H24-C24,2))</f>
        <v/>
      </c>
      <c r="K24" s="10" t="str">
        <f>IF(A24="","",IF(NOT(ISNUMBER(C24)),"dish not found or without food cost",IF(INDEX('Dishes'!$J$5:$J$34,MATCH(A24,'Dishes'!$H$5:$H$34,0))&gt;0,"dish incomplete, check its notes in the Dishes sheet",IF(B24="","choose a channel (otherwise dine-in)",IF(NOT(ISNUMBER(D24)),"enter a target",IF(NOT(ISNUMBER(G24)),"enter a menu price",""))))))</f>
        <v/>
      </c>
    </row>
    <row r="25" spans="1:11" x14ac:dyDescent="0.25">
      <c r="A25" s="5"/>
      <c r="B25" s="5"/>
      <c r="C25" s="15" t="str">
        <f>IF(A25="","",IF(ISNUMBER(MATCH(A25,'Dishes'!$H$5:$H$34,0)),INDEX('Dishes'!$I$5:$I$34,MATCH(A25,'Dishes'!$H$5:$H$34,0)),""))</f>
        <v/>
      </c>
      <c r="D25" s="7"/>
      <c r="E25" s="15" t="str">
        <f>IF(OR(NOT(ISNUMBER(C25)),NOT(ISNUMBER(D25))),"",IF(D25&lt;=0,"",ROUND(C25/D25,2)))</f>
        <v/>
      </c>
      <c r="F25" s="15" t="str">
        <f>IF(NOT(ISNUMBER(E25)),"",ROUND(E25*(1+IF(B25="take-away",$B$5,$B$4)),2))</f>
        <v/>
      </c>
      <c r="G25" s="6"/>
      <c r="H25" s="15" t="str">
        <f>IF(NOT(ISNUMBER(G25)),"",ROUND(G25/(1+IF(B25="take-away",$B$5,$B$4)),2))</f>
        <v/>
      </c>
      <c r="I25" s="19" t="str">
        <f>IF(OR(NOT(ISNUMBER(C25)),NOT(ISNUMBER(H25))),"",IF(H25&lt;=0,"",C25/H25))</f>
        <v/>
      </c>
      <c r="J25" s="15" t="str">
        <f>IF(OR(NOT(ISNUMBER(C25)),NOT(ISNUMBER(H25))),"",ROUND(H25-C25,2))</f>
        <v/>
      </c>
      <c r="K25" s="10" t="str">
        <f>IF(A25="","",IF(NOT(ISNUMBER(C25)),"dish not found or without food cost",IF(INDEX('Dishes'!$J$5:$J$34,MATCH(A25,'Dishes'!$H$5:$H$34,0))&gt;0,"dish incomplete, check its notes in the Dishes sheet",IF(B25="","choose a channel (otherwise dine-in)",IF(NOT(ISNUMBER(D25)),"enter a target",IF(NOT(ISNUMBER(G25)),"enter a menu price",""))))))</f>
        <v/>
      </c>
    </row>
    <row r="26" spans="1:11" x14ac:dyDescent="0.25">
      <c r="A26" s="5"/>
      <c r="B26" s="5"/>
      <c r="C26" s="15" t="str">
        <f>IF(A26="","",IF(ISNUMBER(MATCH(A26,'Dishes'!$H$5:$H$34,0)),INDEX('Dishes'!$I$5:$I$34,MATCH(A26,'Dishes'!$H$5:$H$34,0)),""))</f>
        <v/>
      </c>
      <c r="D26" s="7"/>
      <c r="E26" s="15" t="str">
        <f>IF(OR(NOT(ISNUMBER(C26)),NOT(ISNUMBER(D26))),"",IF(D26&lt;=0,"",ROUND(C26/D26,2)))</f>
        <v/>
      </c>
      <c r="F26" s="15" t="str">
        <f>IF(NOT(ISNUMBER(E26)),"",ROUND(E26*(1+IF(B26="take-away",$B$5,$B$4)),2))</f>
        <v/>
      </c>
      <c r="G26" s="6"/>
      <c r="H26" s="15" t="str">
        <f>IF(NOT(ISNUMBER(G26)),"",ROUND(G26/(1+IF(B26="take-away",$B$5,$B$4)),2))</f>
        <v/>
      </c>
      <c r="I26" s="19" t="str">
        <f>IF(OR(NOT(ISNUMBER(C26)),NOT(ISNUMBER(H26))),"",IF(H26&lt;=0,"",C26/H26))</f>
        <v/>
      </c>
      <c r="J26" s="15" t="str">
        <f>IF(OR(NOT(ISNUMBER(C26)),NOT(ISNUMBER(H26))),"",ROUND(H26-C26,2))</f>
        <v/>
      </c>
      <c r="K26" s="10" t="str">
        <f>IF(A26="","",IF(NOT(ISNUMBER(C26)),"dish not found or without food cost",IF(INDEX('Dishes'!$J$5:$J$34,MATCH(A26,'Dishes'!$H$5:$H$34,0))&gt;0,"dish incomplete, check its notes in the Dishes sheet",IF(B26="","choose a channel (otherwise dine-in)",IF(NOT(ISNUMBER(D26)),"enter a target",IF(NOT(ISNUMBER(G26)),"enter a menu price",""))))))</f>
        <v/>
      </c>
    </row>
    <row r="27" spans="1:11" x14ac:dyDescent="0.25">
      <c r="A27" s="5"/>
      <c r="B27" s="5"/>
      <c r="C27" s="15" t="str">
        <f>IF(A27="","",IF(ISNUMBER(MATCH(A27,'Dishes'!$H$5:$H$34,0)),INDEX('Dishes'!$I$5:$I$34,MATCH(A27,'Dishes'!$H$5:$H$34,0)),""))</f>
        <v/>
      </c>
      <c r="D27" s="7"/>
      <c r="E27" s="15" t="str">
        <f>IF(OR(NOT(ISNUMBER(C27)),NOT(ISNUMBER(D27))),"",IF(D27&lt;=0,"",ROUND(C27/D27,2)))</f>
        <v/>
      </c>
      <c r="F27" s="15" t="str">
        <f>IF(NOT(ISNUMBER(E27)),"",ROUND(E27*(1+IF(B27="take-away",$B$5,$B$4)),2))</f>
        <v/>
      </c>
      <c r="G27" s="6"/>
      <c r="H27" s="15" t="str">
        <f>IF(NOT(ISNUMBER(G27)),"",ROUND(G27/(1+IF(B27="take-away",$B$5,$B$4)),2))</f>
        <v/>
      </c>
      <c r="I27" s="19" t="str">
        <f>IF(OR(NOT(ISNUMBER(C27)),NOT(ISNUMBER(H27))),"",IF(H27&lt;=0,"",C27/H27))</f>
        <v/>
      </c>
      <c r="J27" s="15" t="str">
        <f>IF(OR(NOT(ISNUMBER(C27)),NOT(ISNUMBER(H27))),"",ROUND(H27-C27,2))</f>
        <v/>
      </c>
      <c r="K27" s="10" t="str">
        <f>IF(A27="","",IF(NOT(ISNUMBER(C27)),"dish not found or without food cost",IF(INDEX('Dishes'!$J$5:$J$34,MATCH(A27,'Dishes'!$H$5:$H$34,0))&gt;0,"dish incomplete, check its notes in the Dishes sheet",IF(B27="","choose a channel (otherwise dine-in)",IF(NOT(ISNUMBER(D27)),"enter a target",IF(NOT(ISNUMBER(G27)),"enter a menu price",""))))))</f>
        <v/>
      </c>
    </row>
    <row r="28" spans="1:11" x14ac:dyDescent="0.25">
      <c r="A28" s="5"/>
      <c r="B28" s="5"/>
      <c r="C28" s="15" t="str">
        <f>IF(A28="","",IF(ISNUMBER(MATCH(A28,'Dishes'!$H$5:$H$34,0)),INDEX('Dishes'!$I$5:$I$34,MATCH(A28,'Dishes'!$H$5:$H$34,0)),""))</f>
        <v/>
      </c>
      <c r="D28" s="7"/>
      <c r="E28" s="15" t="str">
        <f>IF(OR(NOT(ISNUMBER(C28)),NOT(ISNUMBER(D28))),"",IF(D28&lt;=0,"",ROUND(C28/D28,2)))</f>
        <v/>
      </c>
      <c r="F28" s="15" t="str">
        <f>IF(NOT(ISNUMBER(E28)),"",ROUND(E28*(1+IF(B28="take-away",$B$5,$B$4)),2))</f>
        <v/>
      </c>
      <c r="G28" s="6"/>
      <c r="H28" s="15" t="str">
        <f>IF(NOT(ISNUMBER(G28)),"",ROUND(G28/(1+IF(B28="take-away",$B$5,$B$4)),2))</f>
        <v/>
      </c>
      <c r="I28" s="19" t="str">
        <f>IF(OR(NOT(ISNUMBER(C28)),NOT(ISNUMBER(H28))),"",IF(H28&lt;=0,"",C28/H28))</f>
        <v/>
      </c>
      <c r="J28" s="15" t="str">
        <f>IF(OR(NOT(ISNUMBER(C28)),NOT(ISNUMBER(H28))),"",ROUND(H28-C28,2))</f>
        <v/>
      </c>
      <c r="K28" s="10" t="str">
        <f>IF(A28="","",IF(NOT(ISNUMBER(C28)),"dish not found or without food cost",IF(INDEX('Dishes'!$J$5:$J$34,MATCH(A28,'Dishes'!$H$5:$H$34,0))&gt;0,"dish incomplete, check its notes in the Dishes sheet",IF(B28="","choose a channel (otherwise dine-in)",IF(NOT(ISNUMBER(D28)),"enter a target",IF(NOT(ISNUMBER(G28)),"enter a menu price",""))))))</f>
        <v/>
      </c>
    </row>
    <row r="29" spans="1:11" x14ac:dyDescent="0.25">
      <c r="A29" s="5"/>
      <c r="B29" s="5"/>
      <c r="C29" s="15" t="str">
        <f>IF(A29="","",IF(ISNUMBER(MATCH(A29,'Dishes'!$H$5:$H$34,0)),INDEX('Dishes'!$I$5:$I$34,MATCH(A29,'Dishes'!$H$5:$H$34,0)),""))</f>
        <v/>
      </c>
      <c r="D29" s="7"/>
      <c r="E29" s="15" t="str">
        <f>IF(OR(NOT(ISNUMBER(C29)),NOT(ISNUMBER(D29))),"",IF(D29&lt;=0,"",ROUND(C29/D29,2)))</f>
        <v/>
      </c>
      <c r="F29" s="15" t="str">
        <f>IF(NOT(ISNUMBER(E29)),"",ROUND(E29*(1+IF(B29="take-away",$B$5,$B$4)),2))</f>
        <v/>
      </c>
      <c r="G29" s="6"/>
      <c r="H29" s="15" t="str">
        <f>IF(NOT(ISNUMBER(G29)),"",ROUND(G29/(1+IF(B29="take-away",$B$5,$B$4)),2))</f>
        <v/>
      </c>
      <c r="I29" s="19" t="str">
        <f>IF(OR(NOT(ISNUMBER(C29)),NOT(ISNUMBER(H29))),"",IF(H29&lt;=0,"",C29/H29))</f>
        <v/>
      </c>
      <c r="J29" s="15" t="str">
        <f>IF(OR(NOT(ISNUMBER(C29)),NOT(ISNUMBER(H29))),"",ROUND(H29-C29,2))</f>
        <v/>
      </c>
      <c r="K29" s="10" t="str">
        <f>IF(A29="","",IF(NOT(ISNUMBER(C29)),"dish not found or without food cost",IF(INDEX('Dishes'!$J$5:$J$34,MATCH(A29,'Dishes'!$H$5:$H$34,0))&gt;0,"dish incomplete, check its notes in the Dishes sheet",IF(B29="","choose a channel (otherwise dine-in)",IF(NOT(ISNUMBER(D29)),"enter a target",IF(NOT(ISNUMBER(G29)),"enter a menu price",""))))))</f>
        <v/>
      </c>
    </row>
    <row r="30" spans="1:11" x14ac:dyDescent="0.25">
      <c r="A30" s="5"/>
      <c r="B30" s="5"/>
      <c r="C30" s="15" t="str">
        <f>IF(A30="","",IF(ISNUMBER(MATCH(A30,'Dishes'!$H$5:$H$34,0)),INDEX('Dishes'!$I$5:$I$34,MATCH(A30,'Dishes'!$H$5:$H$34,0)),""))</f>
        <v/>
      </c>
      <c r="D30" s="7"/>
      <c r="E30" s="15" t="str">
        <f>IF(OR(NOT(ISNUMBER(C30)),NOT(ISNUMBER(D30))),"",IF(D30&lt;=0,"",ROUND(C30/D30,2)))</f>
        <v/>
      </c>
      <c r="F30" s="15" t="str">
        <f>IF(NOT(ISNUMBER(E30)),"",ROUND(E30*(1+IF(B30="take-away",$B$5,$B$4)),2))</f>
        <v/>
      </c>
      <c r="G30" s="6"/>
      <c r="H30" s="15" t="str">
        <f>IF(NOT(ISNUMBER(G30)),"",ROUND(G30/(1+IF(B30="take-away",$B$5,$B$4)),2))</f>
        <v/>
      </c>
      <c r="I30" s="19" t="str">
        <f>IF(OR(NOT(ISNUMBER(C30)),NOT(ISNUMBER(H30))),"",IF(H30&lt;=0,"",C30/H30))</f>
        <v/>
      </c>
      <c r="J30" s="15" t="str">
        <f>IF(OR(NOT(ISNUMBER(C30)),NOT(ISNUMBER(H30))),"",ROUND(H30-C30,2))</f>
        <v/>
      </c>
      <c r="K30" s="10" t="str">
        <f>IF(A30="","",IF(NOT(ISNUMBER(C30)),"dish not found or without food cost",IF(INDEX('Dishes'!$J$5:$J$34,MATCH(A30,'Dishes'!$H$5:$H$34,0))&gt;0,"dish incomplete, check its notes in the Dishes sheet",IF(B30="","choose a channel (otherwise dine-in)",IF(NOT(ISNUMBER(D30)),"enter a target",IF(NOT(ISNUMBER(G30)),"enter a menu price",""))))))</f>
        <v/>
      </c>
    </row>
    <row r="31" spans="1:11" x14ac:dyDescent="0.25">
      <c r="A31" s="5"/>
      <c r="B31" s="5"/>
      <c r="C31" s="15" t="str">
        <f>IF(A31="","",IF(ISNUMBER(MATCH(A31,'Dishes'!$H$5:$H$34,0)),INDEX('Dishes'!$I$5:$I$34,MATCH(A31,'Dishes'!$H$5:$H$34,0)),""))</f>
        <v/>
      </c>
      <c r="D31" s="7"/>
      <c r="E31" s="15" t="str">
        <f>IF(OR(NOT(ISNUMBER(C31)),NOT(ISNUMBER(D31))),"",IF(D31&lt;=0,"",ROUND(C31/D31,2)))</f>
        <v/>
      </c>
      <c r="F31" s="15" t="str">
        <f>IF(NOT(ISNUMBER(E31)),"",ROUND(E31*(1+IF(B31="take-away",$B$5,$B$4)),2))</f>
        <v/>
      </c>
      <c r="G31" s="6"/>
      <c r="H31" s="15" t="str">
        <f>IF(NOT(ISNUMBER(G31)),"",ROUND(G31/(1+IF(B31="take-away",$B$5,$B$4)),2))</f>
        <v/>
      </c>
      <c r="I31" s="19" t="str">
        <f>IF(OR(NOT(ISNUMBER(C31)),NOT(ISNUMBER(H31))),"",IF(H31&lt;=0,"",C31/H31))</f>
        <v/>
      </c>
      <c r="J31" s="15" t="str">
        <f>IF(OR(NOT(ISNUMBER(C31)),NOT(ISNUMBER(H31))),"",ROUND(H31-C31,2))</f>
        <v/>
      </c>
      <c r="K31" s="10" t="str">
        <f>IF(A31="","",IF(NOT(ISNUMBER(C31)),"dish not found or without food cost",IF(INDEX('Dishes'!$J$5:$J$34,MATCH(A31,'Dishes'!$H$5:$H$34,0))&gt;0,"dish incomplete, check its notes in the Dishes sheet",IF(B31="","choose a channel (otherwise dine-in)",IF(NOT(ISNUMBER(D31)),"enter a target",IF(NOT(ISNUMBER(G31)),"enter a menu price",""))))))</f>
        <v/>
      </c>
    </row>
    <row r="32" spans="1:11" x14ac:dyDescent="0.25">
      <c r="A32" s="5"/>
      <c r="B32" s="5"/>
      <c r="C32" s="15" t="str">
        <f>IF(A32="","",IF(ISNUMBER(MATCH(A32,'Dishes'!$H$5:$H$34,0)),INDEX('Dishes'!$I$5:$I$34,MATCH(A32,'Dishes'!$H$5:$H$34,0)),""))</f>
        <v/>
      </c>
      <c r="D32" s="7"/>
      <c r="E32" s="15" t="str">
        <f>IF(OR(NOT(ISNUMBER(C32)),NOT(ISNUMBER(D32))),"",IF(D32&lt;=0,"",ROUND(C32/D32,2)))</f>
        <v/>
      </c>
      <c r="F32" s="15" t="str">
        <f>IF(NOT(ISNUMBER(E32)),"",ROUND(E32*(1+IF(B32="take-away",$B$5,$B$4)),2))</f>
        <v/>
      </c>
      <c r="G32" s="6"/>
      <c r="H32" s="15" t="str">
        <f>IF(NOT(ISNUMBER(G32)),"",ROUND(G32/(1+IF(B32="take-away",$B$5,$B$4)),2))</f>
        <v/>
      </c>
      <c r="I32" s="19" t="str">
        <f>IF(OR(NOT(ISNUMBER(C32)),NOT(ISNUMBER(H32))),"",IF(H32&lt;=0,"",C32/H32))</f>
        <v/>
      </c>
      <c r="J32" s="15" t="str">
        <f>IF(OR(NOT(ISNUMBER(C32)),NOT(ISNUMBER(H32))),"",ROUND(H32-C32,2))</f>
        <v/>
      </c>
      <c r="K32" s="10" t="str">
        <f>IF(A32="","",IF(NOT(ISNUMBER(C32)),"dish not found or without food cost",IF(INDEX('Dishes'!$J$5:$J$34,MATCH(A32,'Dishes'!$H$5:$H$34,0))&gt;0,"dish incomplete, check its notes in the Dishes sheet",IF(B32="","choose a channel (otherwise dine-in)",IF(NOT(ISNUMBER(D32)),"enter a target",IF(NOT(ISNUMBER(G32)),"enter a menu price",""))))))</f>
        <v/>
      </c>
    </row>
    <row r="33" spans="1:11" x14ac:dyDescent="0.25">
      <c r="A33" s="5"/>
      <c r="B33" s="5"/>
      <c r="C33" s="15" t="str">
        <f>IF(A33="","",IF(ISNUMBER(MATCH(A33,'Dishes'!$H$5:$H$34,0)),INDEX('Dishes'!$I$5:$I$34,MATCH(A33,'Dishes'!$H$5:$H$34,0)),""))</f>
        <v/>
      </c>
      <c r="D33" s="7"/>
      <c r="E33" s="15" t="str">
        <f>IF(OR(NOT(ISNUMBER(C33)),NOT(ISNUMBER(D33))),"",IF(D33&lt;=0,"",ROUND(C33/D33,2)))</f>
        <v/>
      </c>
      <c r="F33" s="15" t="str">
        <f>IF(NOT(ISNUMBER(E33)),"",ROUND(E33*(1+IF(B33="take-away",$B$5,$B$4)),2))</f>
        <v/>
      </c>
      <c r="G33" s="6"/>
      <c r="H33" s="15" t="str">
        <f>IF(NOT(ISNUMBER(G33)),"",ROUND(G33/(1+IF(B33="take-away",$B$5,$B$4)),2))</f>
        <v/>
      </c>
      <c r="I33" s="19" t="str">
        <f>IF(OR(NOT(ISNUMBER(C33)),NOT(ISNUMBER(H33))),"",IF(H33&lt;=0,"",C33/H33))</f>
        <v/>
      </c>
      <c r="J33" s="15" t="str">
        <f>IF(OR(NOT(ISNUMBER(C33)),NOT(ISNUMBER(H33))),"",ROUND(H33-C33,2))</f>
        <v/>
      </c>
      <c r="K33" s="10" t="str">
        <f>IF(A33="","",IF(NOT(ISNUMBER(C33)),"dish not found or without food cost",IF(INDEX('Dishes'!$J$5:$J$34,MATCH(A33,'Dishes'!$H$5:$H$34,0))&gt;0,"dish incomplete, check its notes in the Dishes sheet",IF(B33="","choose a channel (otherwise dine-in)",IF(NOT(ISNUMBER(D33)),"enter a target",IF(NOT(ISNUMBER(G33)),"enter a menu price",""))))))</f>
        <v/>
      </c>
    </row>
    <row r="34" spans="1:11" x14ac:dyDescent="0.25">
      <c r="A34" s="5"/>
      <c r="B34" s="5"/>
      <c r="C34" s="15" t="str">
        <f>IF(A34="","",IF(ISNUMBER(MATCH(A34,'Dishes'!$H$5:$H$34,0)),INDEX('Dishes'!$I$5:$I$34,MATCH(A34,'Dishes'!$H$5:$H$34,0)),""))</f>
        <v/>
      </c>
      <c r="D34" s="7"/>
      <c r="E34" s="15" t="str">
        <f>IF(OR(NOT(ISNUMBER(C34)),NOT(ISNUMBER(D34))),"",IF(D34&lt;=0,"",ROUND(C34/D34,2)))</f>
        <v/>
      </c>
      <c r="F34" s="15" t="str">
        <f>IF(NOT(ISNUMBER(E34)),"",ROUND(E34*(1+IF(B34="take-away",$B$5,$B$4)),2))</f>
        <v/>
      </c>
      <c r="G34" s="6"/>
      <c r="H34" s="15" t="str">
        <f>IF(NOT(ISNUMBER(G34)),"",ROUND(G34/(1+IF(B34="take-away",$B$5,$B$4)),2))</f>
        <v/>
      </c>
      <c r="I34" s="19" t="str">
        <f>IF(OR(NOT(ISNUMBER(C34)),NOT(ISNUMBER(H34))),"",IF(H34&lt;=0,"",C34/H34))</f>
        <v/>
      </c>
      <c r="J34" s="15" t="str">
        <f>IF(OR(NOT(ISNUMBER(C34)),NOT(ISNUMBER(H34))),"",ROUND(H34-C34,2))</f>
        <v/>
      </c>
      <c r="K34" s="10" t="str">
        <f>IF(A34="","",IF(NOT(ISNUMBER(C34)),"dish not found or without food cost",IF(INDEX('Dishes'!$J$5:$J$34,MATCH(A34,'Dishes'!$H$5:$H$34,0))&gt;0,"dish incomplete, check its notes in the Dishes sheet",IF(B34="","choose a channel (otherwise dine-in)",IF(NOT(ISNUMBER(D34)),"enter a target",IF(NOT(ISNUMBER(G34)),"enter a menu price",""))))))</f>
        <v/>
      </c>
    </row>
    <row r="35" spans="1:11" x14ac:dyDescent="0.25">
      <c r="A35" s="5"/>
      <c r="B35" s="5"/>
      <c r="C35" s="15" t="str">
        <f>IF(A35="","",IF(ISNUMBER(MATCH(A35,'Dishes'!$H$5:$H$34,0)),INDEX('Dishes'!$I$5:$I$34,MATCH(A35,'Dishes'!$H$5:$H$34,0)),""))</f>
        <v/>
      </c>
      <c r="D35" s="7"/>
      <c r="E35" s="15" t="str">
        <f>IF(OR(NOT(ISNUMBER(C35)),NOT(ISNUMBER(D35))),"",IF(D35&lt;=0,"",ROUND(C35/D35,2)))</f>
        <v/>
      </c>
      <c r="F35" s="15" t="str">
        <f>IF(NOT(ISNUMBER(E35)),"",ROUND(E35*(1+IF(B35="take-away",$B$5,$B$4)),2))</f>
        <v/>
      </c>
      <c r="G35" s="6"/>
      <c r="H35" s="15" t="str">
        <f>IF(NOT(ISNUMBER(G35)),"",ROUND(G35/(1+IF(B35="take-away",$B$5,$B$4)),2))</f>
        <v/>
      </c>
      <c r="I35" s="19" t="str">
        <f>IF(OR(NOT(ISNUMBER(C35)),NOT(ISNUMBER(H35))),"",IF(H35&lt;=0,"",C35/H35))</f>
        <v/>
      </c>
      <c r="J35" s="15" t="str">
        <f>IF(OR(NOT(ISNUMBER(C35)),NOT(ISNUMBER(H35))),"",ROUND(H35-C35,2))</f>
        <v/>
      </c>
      <c r="K35" s="10" t="str">
        <f>IF(A35="","",IF(NOT(ISNUMBER(C35)),"dish not found or without food cost",IF(INDEX('Dishes'!$J$5:$J$34,MATCH(A35,'Dishes'!$H$5:$H$34,0))&gt;0,"dish incomplete, check its notes in the Dishes sheet",IF(B35="","choose a channel (otherwise dine-in)",IF(NOT(ISNUMBER(D35)),"enter a target",IF(NOT(ISNUMBER(G35)),"enter a menu price",""))))))</f>
        <v/>
      </c>
    </row>
    <row r="36" spans="1:11" x14ac:dyDescent="0.25">
      <c r="A36" s="5"/>
      <c r="B36" s="5"/>
      <c r="C36" s="15" t="str">
        <f>IF(A36="","",IF(ISNUMBER(MATCH(A36,'Dishes'!$H$5:$H$34,0)),INDEX('Dishes'!$I$5:$I$34,MATCH(A36,'Dishes'!$H$5:$H$34,0)),""))</f>
        <v/>
      </c>
      <c r="D36" s="7"/>
      <c r="E36" s="15" t="str">
        <f>IF(OR(NOT(ISNUMBER(C36)),NOT(ISNUMBER(D36))),"",IF(D36&lt;=0,"",ROUND(C36/D36,2)))</f>
        <v/>
      </c>
      <c r="F36" s="15" t="str">
        <f>IF(NOT(ISNUMBER(E36)),"",ROUND(E36*(1+IF(B36="take-away",$B$5,$B$4)),2))</f>
        <v/>
      </c>
      <c r="G36" s="6"/>
      <c r="H36" s="15" t="str">
        <f>IF(NOT(ISNUMBER(G36)),"",ROUND(G36/(1+IF(B36="take-away",$B$5,$B$4)),2))</f>
        <v/>
      </c>
      <c r="I36" s="19" t="str">
        <f>IF(OR(NOT(ISNUMBER(C36)),NOT(ISNUMBER(H36))),"",IF(H36&lt;=0,"",C36/H36))</f>
        <v/>
      </c>
      <c r="J36" s="15" t="str">
        <f>IF(OR(NOT(ISNUMBER(C36)),NOT(ISNUMBER(H36))),"",ROUND(H36-C36,2))</f>
        <v/>
      </c>
      <c r="K36" s="10" t="str">
        <f>IF(A36="","",IF(NOT(ISNUMBER(C36)),"dish not found or without food cost",IF(INDEX('Dishes'!$J$5:$J$34,MATCH(A36,'Dishes'!$H$5:$H$34,0))&gt;0,"dish incomplete, check its notes in the Dishes sheet",IF(B36="","choose a channel (otherwise dine-in)",IF(NOT(ISNUMBER(D36)),"enter a target",IF(NOT(ISNUMBER(G36)),"enter a menu price",""))))))</f>
        <v/>
      </c>
    </row>
    <row r="37" spans="1:11" x14ac:dyDescent="0.25">
      <c r="A37" s="5"/>
      <c r="B37" s="5"/>
      <c r="C37" s="15" t="str">
        <f>IF(A37="","",IF(ISNUMBER(MATCH(A37,'Dishes'!$H$5:$H$34,0)),INDEX('Dishes'!$I$5:$I$34,MATCH(A37,'Dishes'!$H$5:$H$34,0)),""))</f>
        <v/>
      </c>
      <c r="D37" s="7"/>
      <c r="E37" s="15" t="str">
        <f>IF(OR(NOT(ISNUMBER(C37)),NOT(ISNUMBER(D37))),"",IF(D37&lt;=0,"",ROUND(C37/D37,2)))</f>
        <v/>
      </c>
      <c r="F37" s="15" t="str">
        <f>IF(NOT(ISNUMBER(E37)),"",ROUND(E37*(1+IF(B37="take-away",$B$5,$B$4)),2))</f>
        <v/>
      </c>
      <c r="G37" s="6"/>
      <c r="H37" s="15" t="str">
        <f>IF(NOT(ISNUMBER(G37)),"",ROUND(G37/(1+IF(B37="take-away",$B$5,$B$4)),2))</f>
        <v/>
      </c>
      <c r="I37" s="19" t="str">
        <f>IF(OR(NOT(ISNUMBER(C37)),NOT(ISNUMBER(H37))),"",IF(H37&lt;=0,"",C37/H37))</f>
        <v/>
      </c>
      <c r="J37" s="15" t="str">
        <f>IF(OR(NOT(ISNUMBER(C37)),NOT(ISNUMBER(H37))),"",ROUND(H37-C37,2))</f>
        <v/>
      </c>
      <c r="K37" s="10" t="str">
        <f>IF(A37="","",IF(NOT(ISNUMBER(C37)),"dish not found or without food cost",IF(INDEX('Dishes'!$J$5:$J$34,MATCH(A37,'Dishes'!$H$5:$H$34,0))&gt;0,"dish incomplete, check its notes in the Dishes sheet",IF(B37="","choose a channel (otherwise dine-in)",IF(NOT(ISNUMBER(D37)),"enter a target",IF(NOT(ISNUMBER(G37)),"enter a menu price",""))))))</f>
        <v/>
      </c>
    </row>
    <row r="38" spans="1:11" x14ac:dyDescent="0.25">
      <c r="A38" s="5"/>
      <c r="B38" s="5"/>
      <c r="C38" s="15" t="str">
        <f>IF(A38="","",IF(ISNUMBER(MATCH(A38,'Dishes'!$H$5:$H$34,0)),INDEX('Dishes'!$I$5:$I$34,MATCH(A38,'Dishes'!$H$5:$H$34,0)),""))</f>
        <v/>
      </c>
      <c r="D38" s="7"/>
      <c r="E38" s="15" t="str">
        <f>IF(OR(NOT(ISNUMBER(C38)),NOT(ISNUMBER(D38))),"",IF(D38&lt;=0,"",ROUND(C38/D38,2)))</f>
        <v/>
      </c>
      <c r="F38" s="15" t="str">
        <f>IF(NOT(ISNUMBER(E38)),"",ROUND(E38*(1+IF(B38="take-away",$B$5,$B$4)),2))</f>
        <v/>
      </c>
      <c r="G38" s="6"/>
      <c r="H38" s="15" t="str">
        <f>IF(NOT(ISNUMBER(G38)),"",ROUND(G38/(1+IF(B38="take-away",$B$5,$B$4)),2))</f>
        <v/>
      </c>
      <c r="I38" s="19" t="str">
        <f>IF(OR(NOT(ISNUMBER(C38)),NOT(ISNUMBER(H38))),"",IF(H38&lt;=0,"",C38/H38))</f>
        <v/>
      </c>
      <c r="J38" s="15" t="str">
        <f>IF(OR(NOT(ISNUMBER(C38)),NOT(ISNUMBER(H38))),"",ROUND(H38-C38,2))</f>
        <v/>
      </c>
      <c r="K38" s="10" t="str">
        <f>IF(A38="","",IF(NOT(ISNUMBER(C38)),"dish not found or without food cost",IF(INDEX('Dishes'!$J$5:$J$34,MATCH(A38,'Dishes'!$H$5:$H$34,0))&gt;0,"dish incomplete, check its notes in the Dishes sheet",IF(B38="","choose a channel (otherwise dine-in)",IF(NOT(ISNUMBER(D38)),"enter a target",IF(NOT(ISNUMBER(G38)),"enter a menu price",""))))))</f>
        <v/>
      </c>
    </row>
    <row r="39" spans="1:11" x14ac:dyDescent="0.25">
      <c r="A39" s="5"/>
      <c r="B39" s="5"/>
      <c r="C39" s="15" t="str">
        <f>IF(A39="","",IF(ISNUMBER(MATCH(A39,'Dishes'!$H$5:$H$34,0)),INDEX('Dishes'!$I$5:$I$34,MATCH(A39,'Dishes'!$H$5:$H$34,0)),""))</f>
        <v/>
      </c>
      <c r="D39" s="7"/>
      <c r="E39" s="15" t="str">
        <f>IF(OR(NOT(ISNUMBER(C39)),NOT(ISNUMBER(D39))),"",IF(D39&lt;=0,"",ROUND(C39/D39,2)))</f>
        <v/>
      </c>
      <c r="F39" s="15" t="str">
        <f>IF(NOT(ISNUMBER(E39)),"",ROUND(E39*(1+IF(B39="take-away",$B$5,$B$4)),2))</f>
        <v/>
      </c>
      <c r="G39" s="6"/>
      <c r="H39" s="15" t="str">
        <f>IF(NOT(ISNUMBER(G39)),"",ROUND(G39/(1+IF(B39="take-away",$B$5,$B$4)),2))</f>
        <v/>
      </c>
      <c r="I39" s="19" t="str">
        <f>IF(OR(NOT(ISNUMBER(C39)),NOT(ISNUMBER(H39))),"",IF(H39&lt;=0,"",C39/H39))</f>
        <v/>
      </c>
      <c r="J39" s="15" t="str">
        <f>IF(OR(NOT(ISNUMBER(C39)),NOT(ISNUMBER(H39))),"",ROUND(H39-C39,2))</f>
        <v/>
      </c>
      <c r="K39" s="10" t="str">
        <f>IF(A39="","",IF(NOT(ISNUMBER(C39)),"dish not found or without food cost",IF(INDEX('Dishes'!$J$5:$J$34,MATCH(A39,'Dishes'!$H$5:$H$34,0))&gt;0,"dish incomplete, check its notes in the Dishes sheet",IF(B39="","choose a channel (otherwise dine-in)",IF(NOT(ISNUMBER(D39)),"enter a target",IF(NOT(ISNUMBER(G39)),"enter a menu price",""))))))</f>
        <v/>
      </c>
    </row>
    <row r="40" spans="1:11" x14ac:dyDescent="0.25">
      <c r="A40" s="5"/>
      <c r="B40" s="5"/>
      <c r="C40" s="15" t="str">
        <f>IF(A40="","",IF(ISNUMBER(MATCH(A40,'Dishes'!$H$5:$H$34,0)),INDEX('Dishes'!$I$5:$I$34,MATCH(A40,'Dishes'!$H$5:$H$34,0)),""))</f>
        <v/>
      </c>
      <c r="D40" s="7"/>
      <c r="E40" s="15" t="str">
        <f>IF(OR(NOT(ISNUMBER(C40)),NOT(ISNUMBER(D40))),"",IF(D40&lt;=0,"",ROUND(C40/D40,2)))</f>
        <v/>
      </c>
      <c r="F40" s="15" t="str">
        <f>IF(NOT(ISNUMBER(E40)),"",ROUND(E40*(1+IF(B40="take-away",$B$5,$B$4)),2))</f>
        <v/>
      </c>
      <c r="G40" s="6"/>
      <c r="H40" s="15" t="str">
        <f>IF(NOT(ISNUMBER(G40)),"",ROUND(G40/(1+IF(B40="take-away",$B$5,$B$4)),2))</f>
        <v/>
      </c>
      <c r="I40" s="19" t="str">
        <f>IF(OR(NOT(ISNUMBER(C40)),NOT(ISNUMBER(H40))),"",IF(H40&lt;=0,"",C40/H40))</f>
        <v/>
      </c>
      <c r="J40" s="15" t="str">
        <f>IF(OR(NOT(ISNUMBER(C40)),NOT(ISNUMBER(H40))),"",ROUND(H40-C40,2))</f>
        <v/>
      </c>
      <c r="K40" s="10" t="str">
        <f>IF(A40="","",IF(NOT(ISNUMBER(C40)),"dish not found or without food cost",IF(INDEX('Dishes'!$J$5:$J$34,MATCH(A40,'Dishes'!$H$5:$H$34,0))&gt;0,"dish incomplete, check its notes in the Dishes sheet",IF(B40="","choose a channel (otherwise dine-in)",IF(NOT(ISNUMBER(D40)),"enter a target",IF(NOT(ISNUMBER(G40)),"enter a menu price",""))))))</f>
        <v/>
      </c>
    </row>
    <row r="41" spans="1:11" x14ac:dyDescent="0.25">
      <c r="A41" s="5"/>
      <c r="B41" s="5"/>
      <c r="C41" s="15" t="str">
        <f>IF(A41="","",IF(ISNUMBER(MATCH(A41,'Dishes'!$H$5:$H$34,0)),INDEX('Dishes'!$I$5:$I$34,MATCH(A41,'Dishes'!$H$5:$H$34,0)),""))</f>
        <v/>
      </c>
      <c r="D41" s="7"/>
      <c r="E41" s="15" t="str">
        <f>IF(OR(NOT(ISNUMBER(C41)),NOT(ISNUMBER(D41))),"",IF(D41&lt;=0,"",ROUND(C41/D41,2)))</f>
        <v/>
      </c>
      <c r="F41" s="15" t="str">
        <f>IF(NOT(ISNUMBER(E41)),"",ROUND(E41*(1+IF(B41="take-away",$B$5,$B$4)),2))</f>
        <v/>
      </c>
      <c r="G41" s="6"/>
      <c r="H41" s="15" t="str">
        <f>IF(NOT(ISNUMBER(G41)),"",ROUND(G41/(1+IF(B41="take-away",$B$5,$B$4)),2))</f>
        <v/>
      </c>
      <c r="I41" s="19" t="str">
        <f>IF(OR(NOT(ISNUMBER(C41)),NOT(ISNUMBER(H41))),"",IF(H41&lt;=0,"",C41/H41))</f>
        <v/>
      </c>
      <c r="J41" s="15" t="str">
        <f>IF(OR(NOT(ISNUMBER(C41)),NOT(ISNUMBER(H41))),"",ROUND(H41-C41,2))</f>
        <v/>
      </c>
      <c r="K41" s="10" t="str">
        <f>IF(A41="","",IF(NOT(ISNUMBER(C41)),"dish not found or without food cost",IF(INDEX('Dishes'!$J$5:$J$34,MATCH(A41,'Dishes'!$H$5:$H$34,0))&gt;0,"dish incomplete, check its notes in the Dishes sheet",IF(B41="","choose a channel (otherwise dine-in)",IF(NOT(ISNUMBER(D41)),"enter a target",IF(NOT(ISNUMBER(G41)),"enter a menu price",""))))))</f>
        <v/>
      </c>
    </row>
    <row r="42" spans="1:11" x14ac:dyDescent="0.25">
      <c r="A42" s="5"/>
      <c r="B42" s="5"/>
      <c r="C42" s="15" t="str">
        <f>IF(A42="","",IF(ISNUMBER(MATCH(A42,'Dishes'!$H$5:$H$34,0)),INDEX('Dishes'!$I$5:$I$34,MATCH(A42,'Dishes'!$H$5:$H$34,0)),""))</f>
        <v/>
      </c>
      <c r="D42" s="7"/>
      <c r="E42" s="15" t="str">
        <f>IF(OR(NOT(ISNUMBER(C42)),NOT(ISNUMBER(D42))),"",IF(D42&lt;=0,"",ROUND(C42/D42,2)))</f>
        <v/>
      </c>
      <c r="F42" s="15" t="str">
        <f>IF(NOT(ISNUMBER(E42)),"",ROUND(E42*(1+IF(B42="take-away",$B$5,$B$4)),2))</f>
        <v/>
      </c>
      <c r="G42" s="6"/>
      <c r="H42" s="15" t="str">
        <f>IF(NOT(ISNUMBER(G42)),"",ROUND(G42/(1+IF(B42="take-away",$B$5,$B$4)),2))</f>
        <v/>
      </c>
      <c r="I42" s="19" t="str">
        <f>IF(OR(NOT(ISNUMBER(C42)),NOT(ISNUMBER(H42))),"",IF(H42&lt;=0,"",C42/H42))</f>
        <v/>
      </c>
      <c r="J42" s="15" t="str">
        <f>IF(OR(NOT(ISNUMBER(C42)),NOT(ISNUMBER(H42))),"",ROUND(H42-C42,2))</f>
        <v/>
      </c>
      <c r="K42" s="10" t="str">
        <f>IF(A42="","",IF(NOT(ISNUMBER(C42)),"dish not found or without food cost",IF(INDEX('Dishes'!$J$5:$J$34,MATCH(A42,'Dishes'!$H$5:$H$34,0))&gt;0,"dish incomplete, check its notes in the Dishes sheet",IF(B42="","choose a channel (otherwise dine-in)",IF(NOT(ISNUMBER(D42)),"enter a target",IF(NOT(ISNUMBER(G42)),"enter a menu price",""))))))</f>
        <v/>
      </c>
    </row>
    <row r="43" spans="1:11" x14ac:dyDescent="0.25">
      <c r="A43" s="5"/>
      <c r="B43" s="5"/>
      <c r="C43" s="15" t="str">
        <f>IF(A43="","",IF(ISNUMBER(MATCH(A43,'Dishes'!$H$5:$H$34,0)),INDEX('Dishes'!$I$5:$I$34,MATCH(A43,'Dishes'!$H$5:$H$34,0)),""))</f>
        <v/>
      </c>
      <c r="D43" s="7"/>
      <c r="E43" s="15" t="str">
        <f>IF(OR(NOT(ISNUMBER(C43)),NOT(ISNUMBER(D43))),"",IF(D43&lt;=0,"",ROUND(C43/D43,2)))</f>
        <v/>
      </c>
      <c r="F43" s="15" t="str">
        <f>IF(NOT(ISNUMBER(E43)),"",ROUND(E43*(1+IF(B43="take-away",$B$5,$B$4)),2))</f>
        <v/>
      </c>
      <c r="G43" s="6"/>
      <c r="H43" s="15" t="str">
        <f>IF(NOT(ISNUMBER(G43)),"",ROUND(G43/(1+IF(B43="take-away",$B$5,$B$4)),2))</f>
        <v/>
      </c>
      <c r="I43" s="19" t="str">
        <f>IF(OR(NOT(ISNUMBER(C43)),NOT(ISNUMBER(H43))),"",IF(H43&lt;=0,"",C43/H43))</f>
        <v/>
      </c>
      <c r="J43" s="15" t="str">
        <f>IF(OR(NOT(ISNUMBER(C43)),NOT(ISNUMBER(H43))),"",ROUND(H43-C43,2))</f>
        <v/>
      </c>
      <c r="K43" s="10" t="str">
        <f>IF(A43="","",IF(NOT(ISNUMBER(C43)),"dish not found or without food cost",IF(INDEX('Dishes'!$J$5:$J$34,MATCH(A43,'Dishes'!$H$5:$H$34,0))&gt;0,"dish incomplete, check its notes in the Dishes sheet",IF(B43="","choose a channel (otherwise dine-in)",IF(NOT(ISNUMBER(D43)),"enter a target",IF(NOT(ISNUMBER(G43)),"enter a menu price",""))))))</f>
        <v/>
      </c>
    </row>
    <row r="44" spans="1:11" x14ac:dyDescent="0.25">
      <c r="A44" s="5"/>
      <c r="B44" s="5"/>
      <c r="C44" s="15" t="str">
        <f>IF(A44="","",IF(ISNUMBER(MATCH(A44,'Dishes'!$H$5:$H$34,0)),INDEX('Dishes'!$I$5:$I$34,MATCH(A44,'Dishes'!$H$5:$H$34,0)),""))</f>
        <v/>
      </c>
      <c r="D44" s="7"/>
      <c r="E44" s="15" t="str">
        <f>IF(OR(NOT(ISNUMBER(C44)),NOT(ISNUMBER(D44))),"",IF(D44&lt;=0,"",ROUND(C44/D44,2)))</f>
        <v/>
      </c>
      <c r="F44" s="15" t="str">
        <f>IF(NOT(ISNUMBER(E44)),"",ROUND(E44*(1+IF(B44="take-away",$B$5,$B$4)),2))</f>
        <v/>
      </c>
      <c r="G44" s="6"/>
      <c r="H44" s="15" t="str">
        <f>IF(NOT(ISNUMBER(G44)),"",ROUND(G44/(1+IF(B44="take-away",$B$5,$B$4)),2))</f>
        <v/>
      </c>
      <c r="I44" s="19" t="str">
        <f>IF(OR(NOT(ISNUMBER(C44)),NOT(ISNUMBER(H44))),"",IF(H44&lt;=0,"",C44/H44))</f>
        <v/>
      </c>
      <c r="J44" s="15" t="str">
        <f>IF(OR(NOT(ISNUMBER(C44)),NOT(ISNUMBER(H44))),"",ROUND(H44-C44,2))</f>
        <v/>
      </c>
      <c r="K44" s="10" t="str">
        <f>IF(A44="","",IF(NOT(ISNUMBER(C44)),"dish not found or without food cost",IF(INDEX('Dishes'!$J$5:$J$34,MATCH(A44,'Dishes'!$H$5:$H$34,0))&gt;0,"dish incomplete, check its notes in the Dishes sheet",IF(B44="","choose a channel (otherwise dine-in)",IF(NOT(ISNUMBER(D44)),"enter a target",IF(NOT(ISNUMBER(G44)),"enter a menu price",""))))))</f>
        <v/>
      </c>
    </row>
    <row r="45" spans="1:11" x14ac:dyDescent="0.25">
      <c r="A45" s="5"/>
      <c r="B45" s="5"/>
      <c r="C45" s="15" t="str">
        <f>IF(A45="","",IF(ISNUMBER(MATCH(A45,'Dishes'!$H$5:$H$34,0)),INDEX('Dishes'!$I$5:$I$34,MATCH(A45,'Dishes'!$H$5:$H$34,0)),""))</f>
        <v/>
      </c>
      <c r="D45" s="7"/>
      <c r="E45" s="15" t="str">
        <f>IF(OR(NOT(ISNUMBER(C45)),NOT(ISNUMBER(D45))),"",IF(D45&lt;=0,"",ROUND(C45/D45,2)))</f>
        <v/>
      </c>
      <c r="F45" s="15" t="str">
        <f>IF(NOT(ISNUMBER(E45)),"",ROUND(E45*(1+IF(B45="take-away",$B$5,$B$4)),2))</f>
        <v/>
      </c>
      <c r="G45" s="6"/>
      <c r="H45" s="15" t="str">
        <f>IF(NOT(ISNUMBER(G45)),"",ROUND(G45/(1+IF(B45="take-away",$B$5,$B$4)),2))</f>
        <v/>
      </c>
      <c r="I45" s="19" t="str">
        <f>IF(OR(NOT(ISNUMBER(C45)),NOT(ISNUMBER(H45))),"",IF(H45&lt;=0,"",C45/H45))</f>
        <v/>
      </c>
      <c r="J45" s="15" t="str">
        <f>IF(OR(NOT(ISNUMBER(C45)),NOT(ISNUMBER(H45))),"",ROUND(H45-C45,2))</f>
        <v/>
      </c>
      <c r="K45" s="10" t="str">
        <f>IF(A45="","",IF(NOT(ISNUMBER(C45)),"dish not found or without food cost",IF(INDEX('Dishes'!$J$5:$J$34,MATCH(A45,'Dishes'!$H$5:$H$34,0))&gt;0,"dish incomplete, check its notes in the Dishes sheet",IF(B45="","choose a channel (otherwise dine-in)",IF(NOT(ISNUMBER(D45)),"enter a target",IF(NOT(ISNUMBER(G45)),"enter a menu price",""))))))</f>
        <v/>
      </c>
    </row>
    <row r="46" spans="1:11" x14ac:dyDescent="0.25">
      <c r="A46" s="5"/>
      <c r="B46" s="5"/>
      <c r="C46" s="15" t="str">
        <f>IF(A46="","",IF(ISNUMBER(MATCH(A46,'Dishes'!$H$5:$H$34,0)),INDEX('Dishes'!$I$5:$I$34,MATCH(A46,'Dishes'!$H$5:$H$34,0)),""))</f>
        <v/>
      </c>
      <c r="D46" s="7"/>
      <c r="E46" s="15" t="str">
        <f>IF(OR(NOT(ISNUMBER(C46)),NOT(ISNUMBER(D46))),"",IF(D46&lt;=0,"",ROUND(C46/D46,2)))</f>
        <v/>
      </c>
      <c r="F46" s="15" t="str">
        <f>IF(NOT(ISNUMBER(E46)),"",ROUND(E46*(1+IF(B46="take-away",$B$5,$B$4)),2))</f>
        <v/>
      </c>
      <c r="G46" s="6"/>
      <c r="H46" s="15" t="str">
        <f>IF(NOT(ISNUMBER(G46)),"",ROUND(G46/(1+IF(B46="take-away",$B$5,$B$4)),2))</f>
        <v/>
      </c>
      <c r="I46" s="19" t="str">
        <f>IF(OR(NOT(ISNUMBER(C46)),NOT(ISNUMBER(H46))),"",IF(H46&lt;=0,"",C46/H46))</f>
        <v/>
      </c>
      <c r="J46" s="15" t="str">
        <f>IF(OR(NOT(ISNUMBER(C46)),NOT(ISNUMBER(H46))),"",ROUND(H46-C46,2))</f>
        <v/>
      </c>
      <c r="K46" s="10" t="str">
        <f>IF(A46="","",IF(NOT(ISNUMBER(C46)),"dish not found or without food cost",IF(INDEX('Dishes'!$J$5:$J$34,MATCH(A46,'Dishes'!$H$5:$H$34,0))&gt;0,"dish incomplete, check its notes in the Dishes sheet",IF(B46="","choose a channel (otherwise dine-in)",IF(NOT(ISNUMBER(D46)),"enter a target",IF(NOT(ISNUMBER(G46)),"enter a menu price",""))))))</f>
        <v/>
      </c>
    </row>
    <row r="47" spans="1:11" x14ac:dyDescent="0.25">
      <c r="A47" s="5"/>
      <c r="B47" s="5"/>
      <c r="C47" s="15" t="str">
        <f>IF(A47="","",IF(ISNUMBER(MATCH(A47,'Dishes'!$H$5:$H$34,0)),INDEX('Dishes'!$I$5:$I$34,MATCH(A47,'Dishes'!$H$5:$H$34,0)),""))</f>
        <v/>
      </c>
      <c r="D47" s="7"/>
      <c r="E47" s="15" t="str">
        <f>IF(OR(NOT(ISNUMBER(C47)),NOT(ISNUMBER(D47))),"",IF(D47&lt;=0,"",ROUND(C47/D47,2)))</f>
        <v/>
      </c>
      <c r="F47" s="15" t="str">
        <f>IF(NOT(ISNUMBER(E47)),"",ROUND(E47*(1+IF(B47="take-away",$B$5,$B$4)),2))</f>
        <v/>
      </c>
      <c r="G47" s="6"/>
      <c r="H47" s="15" t="str">
        <f>IF(NOT(ISNUMBER(G47)),"",ROUND(G47/(1+IF(B47="take-away",$B$5,$B$4)),2))</f>
        <v/>
      </c>
      <c r="I47" s="19" t="str">
        <f>IF(OR(NOT(ISNUMBER(C47)),NOT(ISNUMBER(H47))),"",IF(H47&lt;=0,"",C47/H47))</f>
        <v/>
      </c>
      <c r="J47" s="15" t="str">
        <f>IF(OR(NOT(ISNUMBER(C47)),NOT(ISNUMBER(H47))),"",ROUND(H47-C47,2))</f>
        <v/>
      </c>
      <c r="K47" s="10" t="str">
        <f>IF(A47="","",IF(NOT(ISNUMBER(C47)),"dish not found or without food cost",IF(INDEX('Dishes'!$J$5:$J$34,MATCH(A47,'Dishes'!$H$5:$H$34,0))&gt;0,"dish incomplete, check its notes in the Dishes sheet",IF(B47="","choose a channel (otherwise dine-in)",IF(NOT(ISNUMBER(D47)),"enter a target",IF(NOT(ISNUMBER(G47)),"enter a menu price",""))))))</f>
        <v/>
      </c>
    </row>
    <row r="48" spans="1:11" x14ac:dyDescent="0.25">
      <c r="A48" s="5"/>
      <c r="B48" s="5"/>
      <c r="C48" s="15" t="str">
        <f>IF(A48="","",IF(ISNUMBER(MATCH(A48,'Dishes'!$H$5:$H$34,0)),INDEX('Dishes'!$I$5:$I$34,MATCH(A48,'Dishes'!$H$5:$H$34,0)),""))</f>
        <v/>
      </c>
      <c r="D48" s="7"/>
      <c r="E48" s="15" t="str">
        <f>IF(OR(NOT(ISNUMBER(C48)),NOT(ISNUMBER(D48))),"",IF(D48&lt;=0,"",ROUND(C48/D48,2)))</f>
        <v/>
      </c>
      <c r="F48" s="15" t="str">
        <f>IF(NOT(ISNUMBER(E48)),"",ROUND(E48*(1+IF(B48="take-away",$B$5,$B$4)),2))</f>
        <v/>
      </c>
      <c r="G48" s="6"/>
      <c r="H48" s="15" t="str">
        <f>IF(NOT(ISNUMBER(G48)),"",ROUND(G48/(1+IF(B48="take-away",$B$5,$B$4)),2))</f>
        <v/>
      </c>
      <c r="I48" s="19" t="str">
        <f>IF(OR(NOT(ISNUMBER(C48)),NOT(ISNUMBER(H48))),"",IF(H48&lt;=0,"",C48/H48))</f>
        <v/>
      </c>
      <c r="J48" s="15" t="str">
        <f>IF(OR(NOT(ISNUMBER(C48)),NOT(ISNUMBER(H48))),"",ROUND(H48-C48,2))</f>
        <v/>
      </c>
      <c r="K48" s="10" t="str">
        <f>IF(A48="","",IF(NOT(ISNUMBER(C48)),"dish not found or without food cost",IF(INDEX('Dishes'!$J$5:$J$34,MATCH(A48,'Dishes'!$H$5:$H$34,0))&gt;0,"dish incomplete, check its notes in the Dishes sheet",IF(B48="","choose a channel (otherwise dine-in)",IF(NOT(ISNUMBER(D48)),"enter a target",IF(NOT(ISNUMBER(G48)),"enter a menu price",""))))))</f>
        <v/>
      </c>
    </row>
    <row r="50" spans="1:1" x14ac:dyDescent="0.25">
      <c r="A50" s="2" t="s">
        <v>71</v>
      </c>
    </row>
  </sheetData>
  <mergeCells count="2">
    <mergeCell ref="A6:K6"/>
    <mergeCell ref="A7:K7"/>
  </mergeCells>
  <dataValidations count="2">
    <dataValidation type="list" allowBlank="1" sqref="A9:A48">
      <formula1>'Dishes'!$H$5:$H$34</formula1>
    </dataValidation>
    <dataValidation type="list" allowBlank="1" sqref="B9:B48">
      <formula1>"dine-in,take-away"</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FormatPr defaultRowHeight="15" outlineLevelRow="0" outlineLevelCol="0" x14ac:dyDescent="55"/>
  <cols>
    <col min="1" max="1" width="90" customWidth="1"/>
    <col min="2" max="2" width="20" customWidth="1"/>
  </cols>
  <sheetData>
    <row r="1" spans="1:1" x14ac:dyDescent="0.25">
      <c r="A1" s="1" t="s">
        <v>72</v>
      </c>
    </row>
    <row r="2" spans="1:1" x14ac:dyDescent="0.25">
      <c r="A2" s="2" t="s">
        <v>73</v>
      </c>
    </row>
    <row r="4" spans="1:1" x14ac:dyDescent="0.25">
      <c r="A4" s="3" t="s">
        <v>74</v>
      </c>
    </row>
    <row r="6" spans="1:1" x14ac:dyDescent="0.25">
      <c r="A6" s="3" t="s">
        <v>75</v>
      </c>
    </row>
    <row r="7" spans="1:2" x14ac:dyDescent="0.25">
      <c r="A7" s="4" t="s">
        <v>76</v>
      </c>
      <c r="B7" s="4" t="s">
        <v>77</v>
      </c>
    </row>
    <row r="8" spans="1:2" x14ac:dyDescent="0.25">
      <c r="A8" s="20" t="s">
        <v>78</v>
      </c>
      <c r="B8" s="16">
        <v>1</v>
      </c>
    </row>
    <row r="9" spans="1:2" x14ac:dyDescent="0.25">
      <c r="A9" s="20" t="s">
        <v>79</v>
      </c>
      <c r="B9" s="16">
        <v>5</v>
      </c>
    </row>
    <row r="10" spans="1:2" x14ac:dyDescent="0.25">
      <c r="A10" s="20" t="s">
        <v>80</v>
      </c>
      <c r="B10" s="16">
        <v>8</v>
      </c>
    </row>
    <row r="12" spans="1:1" x14ac:dyDescent="0.25">
      <c r="A12" s="3" t="s">
        <v>81</v>
      </c>
    </row>
    <row r="14" spans="1:1" x14ac:dyDescent="0.25">
      <c r="A14" s="3" t="s">
        <v>82</v>
      </c>
    </row>
    <row r="16" spans="1:1" x14ac:dyDescent="0.25">
      <c r="A16" s="21" t="s">
        <v>83</v>
      </c>
    </row>
    <row r="17" spans="1:1" x14ac:dyDescent="0.25">
      <c r="A17" s="3" t="s">
        <v>84</v>
      </c>
    </row>
    <row r="19" spans="1:1" x14ac:dyDescent="0.25">
      <c r="A19" s="21" t="s">
        <v>85</v>
      </c>
    </row>
    <row r="20" spans="1:1" x14ac:dyDescent="0.25">
      <c r="A20" s="3" t="s">
        <v>86</v>
      </c>
    </row>
    <row r="22" spans="1:1" x14ac:dyDescent="0.25">
      <c r="A22" s="3" t="s">
        <v>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Guide</vt:lpstr>
      <vt:lpstr>Ingredients</vt:lpstr>
      <vt:lpstr>Base recipes</vt:lpstr>
      <vt:lpstr>Dishes</vt:lpstr>
      <vt:lpstr>Selling price</vt:lpstr>
      <vt:lpstr>Limits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Trolevo</dc:creator>
  <dc:title/>
  <dc:subject/>
  <dc:description/>
  <cp:keywords/>
  <cp:category/>
  <cp:lastModifiedBy>Unknown</cp:lastModifiedBy>
  <dcterms:created xsi:type="dcterms:W3CDTF">2026-10-12T00:00:00Z</dcterms:created>
  <dcterms:modified xsi:type="dcterms:W3CDTF">2026-10-12T00:00:00Z</dcterms:modified>
</cp:coreProperties>
</file>