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de d'emploi" state="visible" r:id="rId4"/>
    <sheet sheetId="2" name="Ingrédients" state="visible" r:id="rId5"/>
    <sheet sheetId="3" name="Recettes de base" state="visible" r:id="rId6"/>
    <sheet sheetId="4" name="Plats" state="visible" r:id="rId7"/>
    <sheet sheetId="5" name="Prix de vente" state="visible" r:id="rId8"/>
    <sheet sheetId="6" name="Limite" state="visible" r:id="rId9"/>
  </sheets>
  <calcPr calcId="171027" fullCalcOnLoad="1"/>
</workbook>
</file>

<file path=xl/sharedStrings.xml><?xml version="1.0" encoding="utf-8"?>
<sst xmlns="http://schemas.openxmlformats.org/spreadsheetml/2006/main" count="515" uniqueCount="88">
  <si>
    <t>Fiche technique: ingrédients, recettes de base, plats, prix de vente</t>
  </si>
  <si>
    <t>Modèle de l'article sur trolevo.com/fr/blog/fiche-technique-cuisine-excel. Prix d'exemple hors TVA, état 2026.</t>
  </si>
  <si>
    <t>Ce modèle calcule le coût matière des plats à partir des ingrédients et des recettes de base, puis un prix de la carte avec TVA et contre-épreuve. Les feuilles suivent l'ordre du calcul: ingrédients, recettes de base, plats, prix de vente.</t>
  </si>
  <si>
    <t>Il est prérempli avec l'exemple de l'article: un rôti de bœuf et un ragoût de bœuf qui utilisent la même sauce au vin rouge. Tous les prix d'achat sont des prix d'exemple hors TVA, tous les taux de rendement des valeurs d'exemple; le prix de la carte est le prix brut que paie le client. État des taux de TVA: 2026.</t>
  </si>
  <si>
    <t>Le modèle calcule pour un établissement assujetti à la TVA qui établit ses décomptes selon la méthode effective, et donc avec des prix d'achat hors TVA. L'exemple sépare en outre sur place et à l'emporter par des justificatifs.</t>
  </si>
  <si>
    <t>Pour commencer, un seul plat suffit: ses ingrédients avec le prix d'achat dans la feuille «Ingrédients», ses quantités et le nombre de portions dans un bloc de la feuille «Plats», une valeur cible et le prix de la carte dans la feuille «Prix de vente». Le rendement, les recettes de base et le canal à l'emporter viennent ensuite.</t>
  </si>
  <si>
    <t>Les champs de saisie sont sur fond clair, le modèle calcule tout le reste. La quantité est toujours dans l'unité du prix: 180 g pour un prix au kilo, c'est 0,180. Le modèle affiche l'unité à côté de chaque quantité. S'il manque quelque chose, la colonne «Remarque» dit quoi; un plat avec une remarque le signale aussi dans la feuille «Prix de vente».</t>
  </si>
  <si>
    <t>Rendement: le rendement au parage et le rendement à la cuisson se multiplient, ils ne s'additionnent jamais; un champ vide compte pour 100 %. Quel rendement entre dans le prix dépend de la quantité saisie dans la recette: prête à servir, les deux; parée, seulement le rendement au parage. Une recette de base mesurée après cuisson porte elle-même sa perte à la cuisson; ses ingrédients ne reçoivent pas de rendement à la cuisson. Un ingrédient utilisé une fois prêt à servir et une fois cru occupe deux lignes sous des noms différents.</t>
  </si>
  <si>
    <t>Recettes de base: une recette de base peut en contenir une autre si celle-ci se trouve plus haut dans la feuille. Chaque nom une seule fois (ingrédients, recettes de base, plats), sinon le modèle ne trouve que la première entrée. Il y a de la place pour 150 ingrédients, 15 recettes de base et 30 plats; copier un bloc ne sert à rien, car la liste ne le connaît pas.</t>
  </si>
  <si>
    <t>Pas de pertes d'exploitation: les denrées avariées, la surproduction et les assiettes mal portionnées relèvent des chiffres de l'établissement, pas du rendement. Pas d'allergènes: pour cela, il y a la matrice des allergènes (trolevo.com/fr/blog/modele-matrice-allergenes).</t>
  </si>
  <si>
    <t>TVA: les mets consommés sur place constituent une prestation de la restauration et relèvent du taux normal de 8,1 % (état 2026). À l'emporter ou en livraison, le taux réduit de 2,6 % s'applique, mais seulement «si des mesures appropriées d'ordre organisationnel ont été prises afin de distinguer ces prestations de celles de la restauration; en l'absence de telles mesures, le taux normal s'applique» (art. 25 al. 3 LTVA). Selon l'art. 56 OTVA, «l'établissement d'une pièce justificative qui permet de distinguer entre la fourniture d'une prestation de la restauration et une livraison ou une vente à l'emporter constitue par exemple une mesure appropriée d'ordre organisationnel». Les boissons alcooliques sont exclues du taux réduit et toujours imposées au taux normal de 8,1 %, que ce soit sur place ou à l'emporter.</t>
  </si>
  <si>
    <t>Champ d'application: qui établit ses décomptes selon la méthode des taux de la dette fiscale nette multiplie les contre-prestations, impôt inclus, par le taux autorisé par l'AFC (art. 37 al. 2 LTVA); pour lui, ÷ 1,081 et ÷ 1,026 ne sont pas le calcul. Côté achats non plus, le modèle ne lui convient pas: il suppose des prix d'achat hors TVA, et les taux de la dette fiscale nette «tiennent compte des coefficients d'impôt préalable usuels dans la branche considérée» (art. 37 al. 3 LTVA). Pour le décompte simplifié de l'AFC pour les petits snack-bars (Info TVA concernant le secteur 08 Hôtellerie et restauration, ch. 1.3.4), ce calcul ne vaut pas tel quel. Les commandes passées par une plateforme de livraison ne sont pas représentées.</t>
  </si>
  <si>
    <t>Sources: LTVA art. 25 et 37; OTVA art. 56; AFC, Info TVA concernant le secteur 08 Hôtellerie et restauration, ch. 1.3.4; AFC, taux de la TVA.</t>
  </si>
  <si>
    <t>Cette feuille explique le calcul et n'est pas un conseil fiscal; font foi la LTVA, l'OTVA et les renseignements de l'Administration fédérale des contributions (AFC).</t>
  </si>
  <si>
    <t>Le calcul de ce modèle ne passe pas dans Trolevo: l'import de recettes ne reprend pas les prix. Où un fichier s'arrête et ce que Trolevo en prend en charge figure dans la feuille «Limite».</t>
  </si>
  <si>
    <t>Ingrédients</t>
  </si>
  <si>
    <t>Prérempli avec les chiffres d'exemple de l'article. Les champs de saisie sont sur fond clair.</t>
  </si>
  <si>
    <t>Ingrédient</t>
  </si>
  <si>
    <t>Unité</t>
  </si>
  <si>
    <t>Prix d'achat CHF par unité (hors TVA)</t>
  </si>
  <si>
    <t>Rendement au parage</t>
  </si>
  <si>
    <t>Rendement à la cuisson</t>
  </si>
  <si>
    <t>Taux de rendement</t>
  </si>
  <si>
    <t>Prix corrigé CHF par unité</t>
  </si>
  <si>
    <t>Remarque</t>
  </si>
  <si>
    <t>Note (fournisseur, date de mesure)</t>
  </si>
  <si>
    <t>Rumsteck de bœuf</t>
  </si>
  <si>
    <t>kg</t>
  </si>
  <si>
    <t>Valeurs d'exemple de l'article sur le rendement matière</t>
  </si>
  <si>
    <t>Épaule de bœuf</t>
  </si>
  <si>
    <t>Carottes</t>
  </si>
  <si>
    <t>Vin rouge</t>
  </si>
  <si>
    <t>l</t>
  </si>
  <si>
    <t>Fond de rôti (acheté)</t>
  </si>
  <si>
    <t>Échalotes</t>
  </si>
  <si>
    <t>Beurre</t>
  </si>
  <si>
    <t>Recettes de base</t>
  </si>
  <si>
    <t>La production donne: ce qui reste réellement après la cuisson, mesuré, pas la somme des ingrédients.</t>
  </si>
  <si>
    <t>Recette de base</t>
  </si>
  <si>
    <t>CHF par unité</t>
  </si>
  <si>
    <t>Remarques</t>
  </si>
  <si>
    <t>Sauce au vin rouge</t>
  </si>
  <si>
    <t>La production donne</t>
  </si>
  <si>
    <t>Ingrédient ou recette de base</t>
  </si>
  <si>
    <t>Quantité</t>
  </si>
  <si>
    <t>Prix par unité</t>
  </si>
  <si>
    <t>Coût CHF</t>
  </si>
  <si>
    <t>Production CHF</t>
  </si>
  <si>
    <t>Plats</t>
  </si>
  <si>
    <t>Plat</t>
  </si>
  <si>
    <t>Coût matière par portion</t>
  </si>
  <si>
    <t>Rôti de bœuf, sauce au vin rouge</t>
  </si>
  <si>
    <t>donne</t>
  </si>
  <si>
    <t>Ragoût de bœuf</t>
  </si>
  <si>
    <t>Fiche recette de l'article sur la standardisation des recettes, sans accompagnement</t>
  </si>
  <si>
    <t>Prix de vente</t>
  </si>
  <si>
    <t>Taux normal (sur place)</t>
  </si>
  <si>
    <t>Art. 25 LTVA, état 2026</t>
  </si>
  <si>
    <t>Taux réduit (à l'emporter)</t>
  </si>
  <si>
    <t>À l'emporter ou en livraison, le taux réduit ne s'applique que «si des mesures appropriées d'ordre organisationnel ont été prises afin de distinguer ces prestations de celles de la restauration; en l'absence de telles mesures, le taux normal s'applique» (art. 25 al. 3 LTVA).</t>
  </si>
  <si>
    <t>Vaut pour un établissement qui établit ses décomptes selon la méthode effective, pas pour la méthode des taux de la dette fiscale nette (art. 37 LTVA) ni pour le décompte simplifié de l'AFC pour les petits snack-bars (Info TVA concernant le secteur 08, ch. 1.3.4). Les boissons alcooliques sont toujours imposées au taux normal de 8,1 %, même à l'emporter.</t>
  </si>
  <si>
    <t>Canal</t>
  </si>
  <si>
    <t>Food cost cible</t>
  </si>
  <si>
    <t>Prix net à la valeur cible</t>
  </si>
  <si>
    <t>Prix brut</t>
  </si>
  <si>
    <t>Prix de la carte (saisie)</t>
  </si>
  <si>
    <t>Prix net du prix de la carte</t>
  </si>
  <si>
    <t>Food cost</t>
  </si>
  <si>
    <t>Marge de contribution</t>
  </si>
  <si>
    <t>sur place</t>
  </si>
  <si>
    <t>à l'emporter</t>
  </si>
  <si>
    <t>Food cost cible 30 %: valeur d'exemple de l'article «Calculer un plat», pas une valeur de référence.</t>
  </si>
  <si>
    <t>Limite: où s'arrête ce fichier</t>
  </si>
  <si>
    <t>État octobre 2026</t>
  </si>
  <si>
    <t>Dans ce fichier, chaque prix d'achat est à un seul endroit. Les recettes de base et les plats lisent leurs prix dans la feuille «Ingrédients», les plats leurs recettes de base dans la feuille «Recettes de base». Si le prix du vin rouge change, vous modifiez une cellule, et la sauce au vin rouge, le rôti de bœuf et le ragoût de bœuf suivent.</t>
  </si>
  <si>
    <t>Cela vaut tant qu'il n'existe que ce fichier. Combien d'endroits il faut mettre à jour à la main quand la sauce au vin rouge change, elle qui se trouve dans cinq plats (ragoût, rôti, raviolis, plat du jour, menu traiteur), l'article sur la standardisation des recettes en fait le calcul: trolevo.com/fr/blog/standardiser-recettes-restaurant</t>
  </si>
  <si>
    <t>Tenue des recettes</t>
  </si>
  <si>
    <t>Endroits à la main</t>
  </si>
  <si>
    <t>Un fichier, la recette de base en référence (ce modèle)</t>
  </si>
  <si>
    <t>Un fichier par plat, la sauce copiée dans chacun</t>
  </si>
  <si>
    <t>En plus, une version d'été et une version d'hiver pour trois des cinq plats, chacune dans son propre fichier</t>
  </si>
  <si>
    <t>L'endroit oublié ne se signale pas: il a l'air correct et calcule avec l'ancien prix.</t>
  </si>
  <si>
    <t>Ce qu'un fichier ne sait pas: quelle copie fait foi (celle de l'ordinateur de la cuisine, l'impression au mur, celle en pièce jointe d'un e-mail) et qui a modifié quelque chose en dernier.</t>
  </si>
  <si>
    <t>Ce que Trolevo en prend en charge</t>
  </si>
  <si>
    <t>Dans Trolevo, une recette de base comme la sauce au vin rouge peut être une recette à part, que les plats intègrent au lieu de la copier; son coût matière se reporte sur celui de chaque plat qui l'utilise. Quand on enregistre un nouveau prix d'ingrédient, l'application recalcule à ce moment le coût matière de chaque recette qui utilise cet ingrédient, directement ou par une sous-recette. Chaque recette a un historique des modifications: qui l'a modifiée, quand, et quoi.</t>
  </si>
  <si>
    <t>Ce que Trolevo n'en prend pas en charge</t>
  </si>
  <si>
    <t>L'application n'a pas de champ pour le taux de rendement: le prix corrigé, on le calcule soi-même et on l'enregistre pour l'ingrédient comme prix de l'ingrédient. L'application enregistre un prix de vente par recette, sans taux de TVA et sans canal. Elle affiche la part du prix de vente que prennent le coût matière et les coûts de main-d'œuvre, et ce qui reste, calculée sur le prix saisi, sans déduire la TVA. Elle peut proposer un prix de vente: celui qui laisse, après les coûts de production, une part du prix qu'on fixe en pour cent pour l'espace de travail. Le calcul de ce fichier ne passe pas dans Trolevo: l'import de recettes ne reprend pas les prix. Le prix de la carte avec valeur cible, TVA et contre-épreuve, c'est ce fichier qui le calcule.</t>
  </si>
  <si>
    <t>En savoir plus: trolevo.com/fr/blog/fiche-technique-cuisine-excel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</si>
</sst>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CHF &quot;0.00"/>
    <numFmt numFmtId="165" formatCode="0.0%"/>
    <numFmt numFmtId="166" formatCode="0.000"/>
    <numFmt numFmtId="167" formatCode="&quot;CHF &quot;0.0000"/>
    <numFmt numFmtId="168" formatCode="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FFFFFF"/>
      <sz val="10"/>
      <name val="Arial"/>
    </font>
    <font>
      <b/>
      <color rgb="FF241E18"/>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center" wrapText="1"/>
    </xf>
    <xf numFmtId="0" fontId="0" fillId="3" borderId="1" xfId="0" applyFill="1" applyBorder="1"/>
    <xf numFmtId="164" fontId="0" fillId="3" borderId="1" xfId="0" applyNumberFormat="1" applyFill="1" applyBorder="1"/>
    <xf numFmtId="165" fontId="0" fillId="3" borderId="1" xfId="0" applyNumberFormat="1" applyFill="1" applyBorder="1"/>
    <xf numFmtId="165" fontId="0" fillId="0" borderId="0" xfId="0" applyNumberFormat="1"/>
    <xf numFmtId="164" fontId="5" fillId="0" borderId="0" xfId="0" applyNumberFormat="1" applyFont="1"/>
    <xf numFmtId="0" fontId="6" fillId="0" borderId="0" xfId="0" applyFont="1"/>
    <xf numFmtId="0" fontId="5" fillId="3" borderId="1" xfId="0" applyFont="1" applyFill="1" applyBorder="1"/>
    <xf numFmtId="166" fontId="0" fillId="3" borderId="1" xfId="0" applyNumberFormat="1" applyFill="1" applyBorder="1"/>
    <xf numFmtId="167" fontId="0" fillId="0" borderId="0" xfId="0" applyNumberFormat="1"/>
    <xf numFmtId="168" fontId="6" fillId="0" borderId="0" xfId="0" applyNumberFormat="1" applyFont="1"/>
    <xf numFmtId="164" fontId="0" fillId="0" borderId="0" xfId="0" applyNumberFormat="1"/>
    <xf numFmtId="0" fontId="5" fillId="0" borderId="0" xfId="0" applyFont="1"/>
    <xf numFmtId="167" fontId="5" fillId="0" borderId="0" xfId="0" applyNumberFormat="1" applyFont="1"/>
    <xf numFmtId="0" fontId="2" fillId="0" borderId="0" xfId="0" applyFont="1" applyAlignment="1">
      <alignment vertical="top" wrapText="1"/>
    </xf>
    <xf numFmtId="165" fontId="5" fillId="0" borderId="0" xfId="0" applyNumberFormat="1" applyFont="1"/>
    <xf numFmtId="0" fontId="0" fillId="0" borderId="0" xfId="0"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12</v>
      </c>
    </row>
    <row r="15" spans="1:1" x14ac:dyDescent="0.25">
      <c r="A15" s="3" t="s">
        <v>13</v>
      </c>
    </row>
    <row r="16" spans="1:1" x14ac:dyDescent="0.25">
      <c r="A16" s="3" t="s">
        <v>14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workbookViewId="0">
      <pane ySplit="4" topLeftCell="A5" activePane="bottomLeft" state="frozen"/>
      <selection pane="bottomLeft"/>
    </sheetView>
  </sheetViews>
  <sheetFormatPr defaultRowHeight="15" outlineLevelRow="0" outlineLevelCol="0" x14ac:dyDescent="55"/>
  <cols>
    <col min="1" max="1" width="28" customWidth="1"/>
    <col min="3" max="3" width="18" customWidth="1"/>
    <col min="4" max="6" width="13" customWidth="1"/>
    <col min="7" max="7" width="18" customWidth="1"/>
    <col min="8" max="8" width="34" customWidth="1"/>
    <col min="9" max="9" width="60" customWidth="1"/>
  </cols>
  <sheetData>
    <row r="1" spans="1:1" x14ac:dyDescent="0.25">
      <c r="A1" s="1" t="s">
        <v>15</v>
      </c>
    </row>
    <row r="2" spans="1:1" x14ac:dyDescent="0.25">
      <c r="A2" s="2" t="s">
        <v>16</v>
      </c>
    </row>
    <row r="4" ht="42" customHeight="1" spans="1:9" x14ac:dyDescent="0.25">
      <c r="A4" s="4" t="s">
        <v>17</v>
      </c>
      <c r="B4" s="4" t="s">
        <v>18</v>
      </c>
      <c r="C4" s="4" t="s">
        <v>19</v>
      </c>
      <c r="D4" s="4" t="s">
        <v>20</v>
      </c>
      <c r="E4" s="4" t="s">
        <v>21</v>
      </c>
      <c r="F4" s="4" t="s">
        <v>22</v>
      </c>
      <c r="G4" s="4" t="s">
        <v>23</v>
      </c>
      <c r="H4" s="4" t="s">
        <v>24</v>
      </c>
      <c r="I4" s="4" t="s">
        <v>25</v>
      </c>
    </row>
    <row r="5" spans="1:9" x14ac:dyDescent="0.25">
      <c r="A5" s="5" t="s">
        <v>26</v>
      </c>
      <c r="B5" s="5" t="s">
        <v>27</v>
      </c>
      <c r="C5" s="6">
        <v>28</v>
      </c>
      <c r="D5" s="7">
        <v>0.78</v>
      </c>
      <c r="E5" s="7">
        <v>0.8</v>
      </c>
      <c r="F5" s="8">
        <f>IF(A5="","",IF(D5="",1,IF(ISNUMBER(D5),D5,0))*IF(E5="",1,IF(ISNUMBER(E5),E5,0)))</f>
        <v>0.624</v>
      </c>
      <c r="G5" s="9">
        <f>IF(OR(A5="",NOT(ISNUMBER(C5))),"",IF(OR(IF(D5="",FALSE(),IF(ISNUMBER(D5),OR(D5&lt;=0,D5&gt;1),TRUE())),IF(E5="",FALSE(),IF(ISNUMBER(E5),OR(E5&lt;=0,E5&gt;1),TRUE()))),"",ROUND(C5/F5,2)))</f>
        <v>44.87</v>
      </c>
      <c r="H5" s="10" t="str">
        <f>IF(A5="","",IF(COUNTIF($A$5:$A$154,A5)&gt;1,"nom en double, seul le premier compte",IF(OR(IF(D5="",FALSE(),IF(ISNUMBER(D5),OR(D5&lt;=0,D5&gt;1),TRUE())),IF(E5="",FALSE(),IF(ISNUMBER(E5),OR(E5&lt;=0,E5&gt;1),TRUE()))),"saisir un rendement entre 1 % et 100 %",IF(NOT(ISNUMBER(C5)),"prix d'achat manquant",""))))</f>
        <v/>
      </c>
      <c r="I5" s="5" t="s">
        <v>28</v>
      </c>
    </row>
    <row r="6" spans="1:9" x14ac:dyDescent="0.25">
      <c r="A6" s="5" t="s">
        <v>29</v>
      </c>
      <c r="B6" s="5" t="s">
        <v>27</v>
      </c>
      <c r="C6" s="6">
        <v>22</v>
      </c>
      <c r="D6" s="7">
        <v>0.88</v>
      </c>
      <c r="E6" s="7"/>
      <c r="F6" s="8">
        <f>IF(A6="","",IF(D6="",1,IF(ISNUMBER(D6),D6,0))*IF(E6="",1,IF(ISNUMBER(E6),E6,0)))</f>
        <v>0.88</v>
      </c>
      <c r="G6" s="9">
        <f>IF(OR(A6="",NOT(ISNUMBER(C6))),"",IF(OR(IF(D6="",FALSE(),IF(ISNUMBER(D6),OR(D6&lt;=0,D6&gt;1),TRUE())),IF(E6="",FALSE(),IF(ISNUMBER(E6),OR(E6&lt;=0,E6&gt;1),TRUE()))),"",ROUND(C6/F6,2)))</f>
        <v>25</v>
      </c>
      <c r="H6" s="10" t="str">
        <f>IF(A6="","",IF(COUNTIF($A$5:$A$154,A6)&gt;1,"nom en double, seul le premier compte",IF(OR(IF(D6="",FALSE(),IF(ISNUMBER(D6),OR(D6&lt;=0,D6&gt;1),TRUE())),IF(E6="",FALSE(),IF(ISNUMBER(E6),OR(E6&lt;=0,E6&gt;1),TRUE()))),"saisir un rendement entre 1 % et 100 %",IF(NOT(ISNUMBER(C6)),"prix d'achat manquant",""))))</f>
        <v/>
      </c>
      <c r="I6" s="5"/>
    </row>
    <row r="7" spans="1:9" x14ac:dyDescent="0.25">
      <c r="A7" s="5" t="s">
        <v>30</v>
      </c>
      <c r="B7" s="5" t="s">
        <v>27</v>
      </c>
      <c r="C7" s="6">
        <v>2.8</v>
      </c>
      <c r="D7" s="7">
        <v>0.82</v>
      </c>
      <c r="E7" s="7"/>
      <c r="F7" s="8">
        <f>IF(A7="","",IF(D7="",1,IF(ISNUMBER(D7),D7,0))*IF(E7="",1,IF(ISNUMBER(E7),E7,0)))</f>
        <v>0.82</v>
      </c>
      <c r="G7" s="9">
        <f>IF(OR(A7="",NOT(ISNUMBER(C7))),"",IF(OR(IF(D7="",FALSE(),IF(ISNUMBER(D7),OR(D7&lt;=0,D7&gt;1),TRUE())),IF(E7="",FALSE(),IF(ISNUMBER(E7),OR(E7&lt;=0,E7&gt;1),TRUE()))),"",ROUND(C7/F7,2)))</f>
        <v>3.41</v>
      </c>
      <c r="H7" s="10" t="str">
        <f>IF(A7="","",IF(COUNTIF($A$5:$A$154,A7)&gt;1,"nom en double, seul le premier compte",IF(OR(IF(D7="",FALSE(),IF(ISNUMBER(D7),OR(D7&lt;=0,D7&gt;1),TRUE())),IF(E7="",FALSE(),IF(ISNUMBER(E7),OR(E7&lt;=0,E7&gt;1),TRUE()))),"saisir un rendement entre 1 % et 100 %",IF(NOT(ISNUMBER(C7)),"prix d'achat manquant",""))))</f>
        <v/>
      </c>
      <c r="I7" s="5" t="s">
        <v>28</v>
      </c>
    </row>
    <row r="8" spans="1:9" x14ac:dyDescent="0.25">
      <c r="A8" s="5" t="s">
        <v>31</v>
      </c>
      <c r="B8" s="5" t="s">
        <v>32</v>
      </c>
      <c r="C8" s="6">
        <v>8</v>
      </c>
      <c r="D8" s="7"/>
      <c r="E8" s="7"/>
      <c r="F8" s="8">
        <f>IF(A8="","",IF(D8="",1,IF(ISNUMBER(D8),D8,0))*IF(E8="",1,IF(ISNUMBER(E8),E8,0)))</f>
        <v>1</v>
      </c>
      <c r="G8" s="9">
        <f>IF(OR(A8="",NOT(ISNUMBER(C8))),"",IF(OR(IF(D8="",FALSE(),IF(ISNUMBER(D8),OR(D8&lt;=0,D8&gt;1),TRUE())),IF(E8="",FALSE(),IF(ISNUMBER(E8),OR(E8&lt;=0,E8&gt;1),TRUE()))),"",ROUND(C8/F8,2)))</f>
        <v>8</v>
      </c>
      <c r="H8" s="10" t="str">
        <f>IF(A8="","",IF(COUNTIF($A$5:$A$154,A8)&gt;1,"nom en double, seul le premier compte",IF(OR(IF(D8="",FALSE(),IF(ISNUMBER(D8),OR(D8&lt;=0,D8&gt;1),TRUE())),IF(E8="",FALSE(),IF(ISNUMBER(E8),OR(E8&lt;=0,E8&gt;1),TRUE()))),"saisir un rendement entre 1 % et 100 %",IF(NOT(ISNUMBER(C8)),"prix d'achat manquant",""))))</f>
        <v/>
      </c>
      <c r="I8" s="5"/>
    </row>
    <row r="9" spans="1:9" x14ac:dyDescent="0.25">
      <c r="A9" s="5" t="s">
        <v>33</v>
      </c>
      <c r="B9" s="5" t="s">
        <v>32</v>
      </c>
      <c r="C9" s="6">
        <v>6</v>
      </c>
      <c r="D9" s="7"/>
      <c r="E9" s="7"/>
      <c r="F9" s="8">
        <f>IF(A9="","",IF(D9="",1,IF(ISNUMBER(D9),D9,0))*IF(E9="",1,IF(ISNUMBER(E9),E9,0)))</f>
        <v>1</v>
      </c>
      <c r="G9" s="9">
        <f>IF(OR(A9="",NOT(ISNUMBER(C9))),"",IF(OR(IF(D9="",FALSE(),IF(ISNUMBER(D9),OR(D9&lt;=0,D9&gt;1),TRUE())),IF(E9="",FALSE(),IF(ISNUMBER(E9),OR(E9&lt;=0,E9&gt;1),TRUE()))),"",ROUND(C9/F9,2)))</f>
        <v>6</v>
      </c>
      <c r="H9" s="10" t="str">
        <f>IF(A9="","",IF(COUNTIF($A$5:$A$154,A9)&gt;1,"nom en double, seul le premier compte",IF(OR(IF(D9="",FALSE(),IF(ISNUMBER(D9),OR(D9&lt;=0,D9&gt;1),TRUE())),IF(E9="",FALSE(),IF(ISNUMBER(E9),OR(E9&lt;=0,E9&gt;1),TRUE()))),"saisir un rendement entre 1 % et 100 %",IF(NOT(ISNUMBER(C9)),"prix d'achat manquant",""))))</f>
        <v/>
      </c>
      <c r="I9" s="5"/>
    </row>
    <row r="10" spans="1:9" x14ac:dyDescent="0.25">
      <c r="A10" s="5" t="s">
        <v>34</v>
      </c>
      <c r="B10" s="5" t="s">
        <v>27</v>
      </c>
      <c r="C10" s="6">
        <v>4</v>
      </c>
      <c r="D10" s="7"/>
      <c r="E10" s="7"/>
      <c r="F10" s="8">
        <f>IF(A10="","",IF(D10="",1,IF(ISNUMBER(D10),D10,0))*IF(E10="",1,IF(ISNUMBER(E10),E10,0)))</f>
        <v>1</v>
      </c>
      <c r="G10" s="9">
        <f>IF(OR(A10="",NOT(ISNUMBER(C10))),"",IF(OR(IF(D10="",FALSE(),IF(ISNUMBER(D10),OR(D10&lt;=0,D10&gt;1),TRUE())),IF(E10="",FALSE(),IF(ISNUMBER(E10),OR(E10&lt;=0,E10&gt;1),TRUE()))),"",ROUND(C10/F10,2)))</f>
        <v>4</v>
      </c>
      <c r="H10" s="10" t="str">
        <f>IF(A10="","",IF(COUNTIF($A$5:$A$154,A10)&gt;1,"nom en double, seul le premier compte",IF(OR(IF(D10="",FALSE(),IF(ISNUMBER(D10),OR(D10&lt;=0,D10&gt;1),TRUE())),IF(E10="",FALSE(),IF(ISNUMBER(E10),OR(E10&lt;=0,E10&gt;1),TRUE()))),"saisir un rendement entre 1 % et 100 %",IF(NOT(ISNUMBER(C10)),"prix d'achat manquant",""))))</f>
        <v/>
      </c>
      <c r="I10" s="5"/>
    </row>
    <row r="11" spans="1:9" x14ac:dyDescent="0.25">
      <c r="A11" s="5" t="s">
        <v>35</v>
      </c>
      <c r="B11" s="5" t="s">
        <v>27</v>
      </c>
      <c r="C11" s="6">
        <v>15</v>
      </c>
      <c r="D11" s="7"/>
      <c r="E11" s="7"/>
      <c r="F11" s="8">
        <f>IF(A11="","",IF(D11="",1,IF(ISNUMBER(D11),D11,0))*IF(E11="",1,IF(ISNUMBER(E11),E11,0)))</f>
        <v>1</v>
      </c>
      <c r="G11" s="9">
        <f>IF(OR(A11="",NOT(ISNUMBER(C11))),"",IF(OR(IF(D11="",FALSE(),IF(ISNUMBER(D11),OR(D11&lt;=0,D11&gt;1),TRUE())),IF(E11="",FALSE(),IF(ISNUMBER(E11),OR(E11&lt;=0,E11&gt;1),TRUE()))),"",ROUND(C11/F11,2)))</f>
        <v>15</v>
      </c>
      <c r="H11" s="10" t="str">
        <f>IF(A11="","",IF(COUNTIF($A$5:$A$154,A11)&gt;1,"nom en double, seul le premier compte",IF(OR(IF(D11="",FALSE(),IF(ISNUMBER(D11),OR(D11&lt;=0,D11&gt;1),TRUE())),IF(E11="",FALSE(),IF(ISNUMBER(E11),OR(E11&lt;=0,E11&gt;1),TRUE()))),"saisir un rendement entre 1 % et 100 %",IF(NOT(ISNUMBER(C11)),"prix d'achat manquant",""))))</f>
        <v/>
      </c>
      <c r="I11" s="5"/>
    </row>
    <row r="12" spans="1:9" x14ac:dyDescent="0.25">
      <c r="A12" s="5"/>
      <c r="B12" s="5"/>
      <c r="C12" s="6"/>
      <c r="D12" s="7"/>
      <c r="E12" s="7"/>
      <c r="F12" s="8" t="str">
        <f>IF(A12="","",IF(D12="",1,IF(ISNUMBER(D12),D12,0))*IF(E12="",1,IF(ISNUMBER(E12),E12,0)))</f>
        <v/>
      </c>
      <c r="G12" s="9" t="str">
        <f>IF(OR(A12="",NOT(ISNUMBER(C12))),"",IF(OR(IF(D12="",FALSE(),IF(ISNUMBER(D12),OR(D12&lt;=0,D12&gt;1),TRUE())),IF(E12="",FALSE(),IF(ISNUMBER(E12),OR(E12&lt;=0,E12&gt;1),TRUE()))),"",ROUND(C12/F12,2)))</f>
        <v/>
      </c>
      <c r="H12" s="10" t="str">
        <f>IF(A12="","",IF(COUNTIF($A$5:$A$154,A12)&gt;1,"nom en double, seul le premier compte",IF(OR(IF(D12="",FALSE(),IF(ISNUMBER(D12),OR(D12&lt;=0,D12&gt;1),TRUE())),IF(E12="",FALSE(),IF(ISNUMBER(E12),OR(E12&lt;=0,E12&gt;1),TRUE()))),"saisir un rendement entre 1 % et 100 %",IF(NOT(ISNUMBER(C12)),"prix d'achat manquant",""))))</f>
        <v/>
      </c>
      <c r="I12" s="5"/>
    </row>
    <row r="13" spans="1:9" x14ac:dyDescent="0.25">
      <c r="A13" s="5"/>
      <c r="B13" s="5"/>
      <c r="C13" s="6"/>
      <c r="D13" s="7"/>
      <c r="E13" s="7"/>
      <c r="F13" s="8" t="str">
        <f>IF(A13="","",IF(D13="",1,IF(ISNUMBER(D13),D13,0))*IF(E13="",1,IF(ISNUMBER(E13),E13,0)))</f>
        <v/>
      </c>
      <c r="G13" s="9" t="str">
        <f>IF(OR(A13="",NOT(ISNUMBER(C13))),"",IF(OR(IF(D13="",FALSE(),IF(ISNUMBER(D13),OR(D13&lt;=0,D13&gt;1),TRUE())),IF(E13="",FALSE(),IF(ISNUMBER(E13),OR(E13&lt;=0,E13&gt;1),TRUE()))),"",ROUND(C13/F13,2)))</f>
        <v/>
      </c>
      <c r="H13" s="10" t="str">
        <f>IF(A13="","",IF(COUNTIF($A$5:$A$154,A13)&gt;1,"nom en double, seul le premier compte",IF(OR(IF(D13="",FALSE(),IF(ISNUMBER(D13),OR(D13&lt;=0,D13&gt;1),TRUE())),IF(E13="",FALSE(),IF(ISNUMBER(E13),OR(E13&lt;=0,E13&gt;1),TRUE()))),"saisir un rendement entre 1 % et 100 %",IF(NOT(ISNUMBER(C13)),"prix d'achat manquant",""))))</f>
        <v/>
      </c>
      <c r="I13" s="5"/>
    </row>
    <row r="14" spans="1:9" x14ac:dyDescent="0.25">
      <c r="A14" s="5"/>
      <c r="B14" s="5"/>
      <c r="C14" s="6"/>
      <c r="D14" s="7"/>
      <c r="E14" s="7"/>
      <c r="F14" s="8" t="str">
        <f>IF(A14="","",IF(D14="",1,IF(ISNUMBER(D14),D14,0))*IF(E14="",1,IF(ISNUMBER(E14),E14,0)))</f>
        <v/>
      </c>
      <c r="G14" s="9" t="str">
        <f>IF(OR(A14="",NOT(ISNUMBER(C14))),"",IF(OR(IF(D14="",FALSE(),IF(ISNUMBER(D14),OR(D14&lt;=0,D14&gt;1),TRUE())),IF(E14="",FALSE(),IF(ISNUMBER(E14),OR(E14&lt;=0,E14&gt;1),TRUE()))),"",ROUND(C14/F14,2)))</f>
        <v/>
      </c>
      <c r="H14" s="10" t="str">
        <f>IF(A14="","",IF(COUNTIF($A$5:$A$154,A14)&gt;1,"nom en double, seul le premier compte",IF(OR(IF(D14="",FALSE(),IF(ISNUMBER(D14),OR(D14&lt;=0,D14&gt;1),TRUE())),IF(E14="",FALSE(),IF(ISNUMBER(E14),OR(E14&lt;=0,E14&gt;1),TRUE()))),"saisir un rendement entre 1 % et 100 %",IF(NOT(ISNUMBER(C14)),"prix d'achat manquant",""))))</f>
        <v/>
      </c>
      <c r="I14" s="5"/>
    </row>
    <row r="15" spans="1:9" x14ac:dyDescent="0.25">
      <c r="A15" s="5"/>
      <c r="B15" s="5"/>
      <c r="C15" s="6"/>
      <c r="D15" s="7"/>
      <c r="E15" s="7"/>
      <c r="F15" s="8" t="str">
        <f>IF(A15="","",IF(D15="",1,IF(ISNUMBER(D15),D15,0))*IF(E15="",1,IF(ISNUMBER(E15),E15,0)))</f>
        <v/>
      </c>
      <c r="G15" s="9" t="str">
        <f>IF(OR(A15="",NOT(ISNUMBER(C15))),"",IF(OR(IF(D15="",FALSE(),IF(ISNUMBER(D15),OR(D15&lt;=0,D15&gt;1),TRUE())),IF(E15="",FALSE(),IF(ISNUMBER(E15),OR(E15&lt;=0,E15&gt;1),TRUE()))),"",ROUND(C15/F15,2)))</f>
        <v/>
      </c>
      <c r="H15" s="10" t="str">
        <f>IF(A15="","",IF(COUNTIF($A$5:$A$154,A15)&gt;1,"nom en double, seul le premier compte",IF(OR(IF(D15="",FALSE(),IF(ISNUMBER(D15),OR(D15&lt;=0,D15&gt;1),TRUE())),IF(E15="",FALSE(),IF(ISNUMBER(E15),OR(E15&lt;=0,E15&gt;1),TRUE()))),"saisir un rendement entre 1 % et 100 %",IF(NOT(ISNUMBER(C15)),"prix d'achat manquant",""))))</f>
        <v/>
      </c>
      <c r="I15" s="5"/>
    </row>
    <row r="16" spans="1:9" x14ac:dyDescent="0.25">
      <c r="A16" s="5"/>
      <c r="B16" s="5"/>
      <c r="C16" s="6"/>
      <c r="D16" s="7"/>
      <c r="E16" s="7"/>
      <c r="F16" s="8" t="str">
        <f>IF(A16="","",IF(D16="",1,IF(ISNUMBER(D16),D16,0))*IF(E16="",1,IF(ISNUMBER(E16),E16,0)))</f>
        <v/>
      </c>
      <c r="G16" s="9" t="str">
        <f>IF(OR(A16="",NOT(ISNUMBER(C16))),"",IF(OR(IF(D16="",FALSE(),IF(ISNUMBER(D16),OR(D16&lt;=0,D16&gt;1),TRUE())),IF(E16="",FALSE(),IF(ISNUMBER(E16),OR(E16&lt;=0,E16&gt;1),TRUE()))),"",ROUND(C16/F16,2)))</f>
        <v/>
      </c>
      <c r="H16" s="10" t="str">
        <f>IF(A16="","",IF(COUNTIF($A$5:$A$154,A16)&gt;1,"nom en double, seul le premier compte",IF(OR(IF(D16="",FALSE(),IF(ISNUMBER(D16),OR(D16&lt;=0,D16&gt;1),TRUE())),IF(E16="",FALSE(),IF(ISNUMBER(E16),OR(E16&lt;=0,E16&gt;1),TRUE()))),"saisir un rendement entre 1 % et 100 %",IF(NOT(ISNUMBER(C16)),"prix d'achat manquant",""))))</f>
        <v/>
      </c>
      <c r="I16" s="5"/>
    </row>
    <row r="17" spans="1:9" x14ac:dyDescent="0.25">
      <c r="A17" s="5"/>
      <c r="B17" s="5"/>
      <c r="C17" s="6"/>
      <c r="D17" s="7"/>
      <c r="E17" s="7"/>
      <c r="F17" s="8" t="str">
        <f>IF(A17="","",IF(D17="",1,IF(ISNUMBER(D17),D17,0))*IF(E17="",1,IF(ISNUMBER(E17),E17,0)))</f>
        <v/>
      </c>
      <c r="G17" s="9" t="str">
        <f>IF(OR(A17="",NOT(ISNUMBER(C17))),"",IF(OR(IF(D17="",FALSE(),IF(ISNUMBER(D17),OR(D17&lt;=0,D17&gt;1),TRUE())),IF(E17="",FALSE(),IF(ISNUMBER(E17),OR(E17&lt;=0,E17&gt;1),TRUE()))),"",ROUND(C17/F17,2)))</f>
        <v/>
      </c>
      <c r="H17" s="10" t="str">
        <f>IF(A17="","",IF(COUNTIF($A$5:$A$154,A17)&gt;1,"nom en double, seul le premier compte",IF(OR(IF(D17="",FALSE(),IF(ISNUMBER(D17),OR(D17&lt;=0,D17&gt;1),TRUE())),IF(E17="",FALSE(),IF(ISNUMBER(E17),OR(E17&lt;=0,E17&gt;1),TRUE()))),"saisir un rendement entre 1 % et 100 %",IF(NOT(ISNUMBER(C17)),"prix d'achat manquant",""))))</f>
        <v/>
      </c>
      <c r="I17" s="5"/>
    </row>
    <row r="18" spans="1:9" x14ac:dyDescent="0.25">
      <c r="A18" s="5"/>
      <c r="B18" s="5"/>
      <c r="C18" s="6"/>
      <c r="D18" s="7"/>
      <c r="E18" s="7"/>
      <c r="F18" s="8" t="str">
        <f>IF(A18="","",IF(D18="",1,IF(ISNUMBER(D18),D18,0))*IF(E18="",1,IF(ISNUMBER(E18),E18,0)))</f>
        <v/>
      </c>
      <c r="G18" s="9" t="str">
        <f>IF(OR(A18="",NOT(ISNUMBER(C18))),"",IF(OR(IF(D18="",FALSE(),IF(ISNUMBER(D18),OR(D18&lt;=0,D18&gt;1),TRUE())),IF(E18="",FALSE(),IF(ISNUMBER(E18),OR(E18&lt;=0,E18&gt;1),TRUE()))),"",ROUND(C18/F18,2)))</f>
        <v/>
      </c>
      <c r="H18" s="10" t="str">
        <f>IF(A18="","",IF(COUNTIF($A$5:$A$154,A18)&gt;1,"nom en double, seul le premier compte",IF(OR(IF(D18="",FALSE(),IF(ISNUMBER(D18),OR(D18&lt;=0,D18&gt;1),TRUE())),IF(E18="",FALSE(),IF(ISNUMBER(E18),OR(E18&lt;=0,E18&gt;1),TRUE()))),"saisir un rendement entre 1 % et 100 %",IF(NOT(ISNUMBER(C18)),"prix d'achat manquant",""))))</f>
        <v/>
      </c>
      <c r="I18" s="5"/>
    </row>
    <row r="19" spans="1:9" x14ac:dyDescent="0.25">
      <c r="A19" s="5"/>
      <c r="B19" s="5"/>
      <c r="C19" s="6"/>
      <c r="D19" s="7"/>
      <c r="E19" s="7"/>
      <c r="F19" s="8" t="str">
        <f>IF(A19="","",IF(D19="",1,IF(ISNUMBER(D19),D19,0))*IF(E19="",1,IF(ISNUMBER(E19),E19,0)))</f>
        <v/>
      </c>
      <c r="G19" s="9" t="str">
        <f>IF(OR(A19="",NOT(ISNUMBER(C19))),"",IF(OR(IF(D19="",FALSE(),IF(ISNUMBER(D19),OR(D19&lt;=0,D19&gt;1),TRUE())),IF(E19="",FALSE(),IF(ISNUMBER(E19),OR(E19&lt;=0,E19&gt;1),TRUE()))),"",ROUND(C19/F19,2)))</f>
        <v/>
      </c>
      <c r="H19" s="10" t="str">
        <f>IF(A19="","",IF(COUNTIF($A$5:$A$154,A19)&gt;1,"nom en double, seul le premier compte",IF(OR(IF(D19="",FALSE(),IF(ISNUMBER(D19),OR(D19&lt;=0,D19&gt;1),TRUE())),IF(E19="",FALSE(),IF(ISNUMBER(E19),OR(E19&lt;=0,E19&gt;1),TRUE()))),"saisir un rendement entre 1 % et 100 %",IF(NOT(ISNUMBER(C19)),"prix d'achat manquant",""))))</f>
        <v/>
      </c>
      <c r="I19" s="5"/>
    </row>
    <row r="20" spans="1:9" x14ac:dyDescent="0.25">
      <c r="A20" s="5"/>
      <c r="B20" s="5"/>
      <c r="C20" s="6"/>
      <c r="D20" s="7"/>
      <c r="E20" s="7"/>
      <c r="F20" s="8" t="str">
        <f>IF(A20="","",IF(D20="",1,IF(ISNUMBER(D20),D20,0))*IF(E20="",1,IF(ISNUMBER(E20),E20,0)))</f>
        <v/>
      </c>
      <c r="G20" s="9" t="str">
        <f>IF(OR(A20="",NOT(ISNUMBER(C20))),"",IF(OR(IF(D20="",FALSE(),IF(ISNUMBER(D20),OR(D20&lt;=0,D20&gt;1),TRUE())),IF(E20="",FALSE(),IF(ISNUMBER(E20),OR(E20&lt;=0,E20&gt;1),TRUE()))),"",ROUND(C20/F20,2)))</f>
        <v/>
      </c>
      <c r="H20" s="10" t="str">
        <f>IF(A20="","",IF(COUNTIF($A$5:$A$154,A20)&gt;1,"nom en double, seul le premier compte",IF(OR(IF(D20="",FALSE(),IF(ISNUMBER(D20),OR(D20&lt;=0,D20&gt;1),TRUE())),IF(E20="",FALSE(),IF(ISNUMBER(E20),OR(E20&lt;=0,E20&gt;1),TRUE()))),"saisir un rendement entre 1 % et 100 %",IF(NOT(ISNUMBER(C20)),"prix d'achat manquant",""))))</f>
        <v/>
      </c>
      <c r="I20" s="5"/>
    </row>
    <row r="21" spans="1:9" x14ac:dyDescent="0.25">
      <c r="A21" s="5"/>
      <c r="B21" s="5"/>
      <c r="C21" s="6"/>
      <c r="D21" s="7"/>
      <c r="E21" s="7"/>
      <c r="F21" s="8" t="str">
        <f>IF(A21="","",IF(D21="",1,IF(ISNUMBER(D21),D21,0))*IF(E21="",1,IF(ISNUMBER(E21),E21,0)))</f>
        <v/>
      </c>
      <c r="G21" s="9" t="str">
        <f>IF(OR(A21="",NOT(ISNUMBER(C21))),"",IF(OR(IF(D21="",FALSE(),IF(ISNUMBER(D21),OR(D21&lt;=0,D21&gt;1),TRUE())),IF(E21="",FALSE(),IF(ISNUMBER(E21),OR(E21&lt;=0,E21&gt;1),TRUE()))),"",ROUND(C21/F21,2)))</f>
        <v/>
      </c>
      <c r="H21" s="10" t="str">
        <f>IF(A21="","",IF(COUNTIF($A$5:$A$154,A21)&gt;1,"nom en double, seul le premier compte",IF(OR(IF(D21="",FALSE(),IF(ISNUMBER(D21),OR(D21&lt;=0,D21&gt;1),TRUE())),IF(E21="",FALSE(),IF(ISNUMBER(E21),OR(E21&lt;=0,E21&gt;1),TRUE()))),"saisir un rendement entre 1 % et 100 %",IF(NOT(ISNUMBER(C21)),"prix d'achat manquant",""))))</f>
        <v/>
      </c>
      <c r="I21" s="5"/>
    </row>
    <row r="22" spans="1:9" x14ac:dyDescent="0.25">
      <c r="A22" s="5"/>
      <c r="B22" s="5"/>
      <c r="C22" s="6"/>
      <c r="D22" s="7"/>
      <c r="E22" s="7"/>
      <c r="F22" s="8" t="str">
        <f>IF(A22="","",IF(D22="",1,IF(ISNUMBER(D22),D22,0))*IF(E22="",1,IF(ISNUMBER(E22),E22,0)))</f>
        <v/>
      </c>
      <c r="G22" s="9" t="str">
        <f>IF(OR(A22="",NOT(ISNUMBER(C22))),"",IF(OR(IF(D22="",FALSE(),IF(ISNUMBER(D22),OR(D22&lt;=0,D22&gt;1),TRUE())),IF(E22="",FALSE(),IF(ISNUMBER(E22),OR(E22&lt;=0,E22&gt;1),TRUE()))),"",ROUND(C22/F22,2)))</f>
        <v/>
      </c>
      <c r="H22" s="10" t="str">
        <f>IF(A22="","",IF(COUNTIF($A$5:$A$154,A22)&gt;1,"nom en double, seul le premier compte",IF(OR(IF(D22="",FALSE(),IF(ISNUMBER(D22),OR(D22&lt;=0,D22&gt;1),TRUE())),IF(E22="",FALSE(),IF(ISNUMBER(E22),OR(E22&lt;=0,E22&gt;1),TRUE()))),"saisir un rendement entre 1 % et 100 %",IF(NOT(ISNUMBER(C22)),"prix d'achat manquant",""))))</f>
        <v/>
      </c>
      <c r="I22" s="5"/>
    </row>
    <row r="23" spans="1:9" x14ac:dyDescent="0.25">
      <c r="A23" s="5"/>
      <c r="B23" s="5"/>
      <c r="C23" s="6"/>
      <c r="D23" s="7"/>
      <c r="E23" s="7"/>
      <c r="F23" s="8" t="str">
        <f>IF(A23="","",IF(D23="",1,IF(ISNUMBER(D23),D23,0))*IF(E23="",1,IF(ISNUMBER(E23),E23,0)))</f>
        <v/>
      </c>
      <c r="G23" s="9" t="str">
        <f>IF(OR(A23="",NOT(ISNUMBER(C23))),"",IF(OR(IF(D23="",FALSE(),IF(ISNUMBER(D23),OR(D23&lt;=0,D23&gt;1),TRUE())),IF(E23="",FALSE(),IF(ISNUMBER(E23),OR(E23&lt;=0,E23&gt;1),TRUE()))),"",ROUND(C23/F23,2)))</f>
        <v/>
      </c>
      <c r="H23" s="10" t="str">
        <f>IF(A23="","",IF(COUNTIF($A$5:$A$154,A23)&gt;1,"nom en double, seul le premier compte",IF(OR(IF(D23="",FALSE(),IF(ISNUMBER(D23),OR(D23&lt;=0,D23&gt;1),TRUE())),IF(E23="",FALSE(),IF(ISNUMBER(E23),OR(E23&lt;=0,E23&gt;1),TRUE()))),"saisir un rendement entre 1 % et 100 %",IF(NOT(ISNUMBER(C23)),"prix d'achat manquant",""))))</f>
        <v/>
      </c>
      <c r="I23" s="5"/>
    </row>
    <row r="24" spans="1:9" x14ac:dyDescent="0.25">
      <c r="A24" s="5"/>
      <c r="B24" s="5"/>
      <c r="C24" s="6"/>
      <c r="D24" s="7"/>
      <c r="E24" s="7"/>
      <c r="F24" s="8" t="str">
        <f>IF(A24="","",IF(D24="",1,IF(ISNUMBER(D24),D24,0))*IF(E24="",1,IF(ISNUMBER(E24),E24,0)))</f>
        <v/>
      </c>
      <c r="G24" s="9" t="str">
        <f>IF(OR(A24="",NOT(ISNUMBER(C24))),"",IF(OR(IF(D24="",FALSE(),IF(ISNUMBER(D24),OR(D24&lt;=0,D24&gt;1),TRUE())),IF(E24="",FALSE(),IF(ISNUMBER(E24),OR(E24&lt;=0,E24&gt;1),TRUE()))),"",ROUND(C24/F24,2)))</f>
        <v/>
      </c>
      <c r="H24" s="10" t="str">
        <f>IF(A24="","",IF(COUNTIF($A$5:$A$154,A24)&gt;1,"nom en double, seul le premier compte",IF(OR(IF(D24="",FALSE(),IF(ISNUMBER(D24),OR(D24&lt;=0,D24&gt;1),TRUE())),IF(E24="",FALSE(),IF(ISNUMBER(E24),OR(E24&lt;=0,E24&gt;1),TRUE()))),"saisir un rendement entre 1 % et 100 %",IF(NOT(ISNUMBER(C24)),"prix d'achat manquant",""))))</f>
        <v/>
      </c>
      <c r="I24" s="5"/>
    </row>
    <row r="25" spans="1:9" x14ac:dyDescent="0.25">
      <c r="A25" s="5"/>
      <c r="B25" s="5"/>
      <c r="C25" s="6"/>
      <c r="D25" s="7"/>
      <c r="E25" s="7"/>
      <c r="F25" s="8" t="str">
        <f>IF(A25="","",IF(D25="",1,IF(ISNUMBER(D25),D25,0))*IF(E25="",1,IF(ISNUMBER(E25),E25,0)))</f>
        <v/>
      </c>
      <c r="G25" s="9" t="str">
        <f>IF(OR(A25="",NOT(ISNUMBER(C25))),"",IF(OR(IF(D25="",FALSE(),IF(ISNUMBER(D25),OR(D25&lt;=0,D25&gt;1),TRUE())),IF(E25="",FALSE(),IF(ISNUMBER(E25),OR(E25&lt;=0,E25&gt;1),TRUE()))),"",ROUND(C25/F25,2)))</f>
        <v/>
      </c>
      <c r="H25" s="10" t="str">
        <f>IF(A25="","",IF(COUNTIF($A$5:$A$154,A25)&gt;1,"nom en double, seul le premier compte",IF(OR(IF(D25="",FALSE(),IF(ISNUMBER(D25),OR(D25&lt;=0,D25&gt;1),TRUE())),IF(E25="",FALSE(),IF(ISNUMBER(E25),OR(E25&lt;=0,E25&gt;1),TRUE()))),"saisir un rendement entre 1 % et 100 %",IF(NOT(ISNUMBER(C25)),"prix d'achat manquant",""))))</f>
        <v/>
      </c>
      <c r="I25" s="5"/>
    </row>
    <row r="26" spans="1:9" x14ac:dyDescent="0.25">
      <c r="A26" s="5"/>
      <c r="B26" s="5"/>
      <c r="C26" s="6"/>
      <c r="D26" s="7"/>
      <c r="E26" s="7"/>
      <c r="F26" s="8" t="str">
        <f>IF(A26="","",IF(D26="",1,IF(ISNUMBER(D26),D26,0))*IF(E26="",1,IF(ISNUMBER(E26),E26,0)))</f>
        <v/>
      </c>
      <c r="G26" s="9" t="str">
        <f>IF(OR(A26="",NOT(ISNUMBER(C26))),"",IF(OR(IF(D26="",FALSE(),IF(ISNUMBER(D26),OR(D26&lt;=0,D26&gt;1),TRUE())),IF(E26="",FALSE(),IF(ISNUMBER(E26),OR(E26&lt;=0,E26&gt;1),TRUE()))),"",ROUND(C26/F26,2)))</f>
        <v/>
      </c>
      <c r="H26" s="10" t="str">
        <f>IF(A26="","",IF(COUNTIF($A$5:$A$154,A26)&gt;1,"nom en double, seul le premier compte",IF(OR(IF(D26="",FALSE(),IF(ISNUMBER(D26),OR(D26&lt;=0,D26&gt;1),TRUE())),IF(E26="",FALSE(),IF(ISNUMBER(E26),OR(E26&lt;=0,E26&gt;1),TRUE()))),"saisir un rendement entre 1 % et 100 %",IF(NOT(ISNUMBER(C26)),"prix d'achat manquant",""))))</f>
        <v/>
      </c>
      <c r="I26" s="5"/>
    </row>
    <row r="27" spans="1:9" x14ac:dyDescent="0.25">
      <c r="A27" s="5"/>
      <c r="B27" s="5"/>
      <c r="C27" s="6"/>
      <c r="D27" s="7"/>
      <c r="E27" s="7"/>
      <c r="F27" s="8" t="str">
        <f>IF(A27="","",IF(D27="",1,IF(ISNUMBER(D27),D27,0))*IF(E27="",1,IF(ISNUMBER(E27),E27,0)))</f>
        <v/>
      </c>
      <c r="G27" s="9" t="str">
        <f>IF(OR(A27="",NOT(ISNUMBER(C27))),"",IF(OR(IF(D27="",FALSE(),IF(ISNUMBER(D27),OR(D27&lt;=0,D27&gt;1),TRUE())),IF(E27="",FALSE(),IF(ISNUMBER(E27),OR(E27&lt;=0,E27&gt;1),TRUE()))),"",ROUND(C27/F27,2)))</f>
        <v/>
      </c>
      <c r="H27" s="10" t="str">
        <f>IF(A27="","",IF(COUNTIF($A$5:$A$154,A27)&gt;1,"nom en double, seul le premier compte",IF(OR(IF(D27="",FALSE(),IF(ISNUMBER(D27),OR(D27&lt;=0,D27&gt;1),TRUE())),IF(E27="",FALSE(),IF(ISNUMBER(E27),OR(E27&lt;=0,E27&gt;1),TRUE()))),"saisir un rendement entre 1 % et 100 %",IF(NOT(ISNUMBER(C27)),"prix d'achat manquant",""))))</f>
        <v/>
      </c>
      <c r="I27" s="5"/>
    </row>
    <row r="28" spans="1:9" x14ac:dyDescent="0.25">
      <c r="A28" s="5"/>
      <c r="B28" s="5"/>
      <c r="C28" s="6"/>
      <c r="D28" s="7"/>
      <c r="E28" s="7"/>
      <c r="F28" s="8" t="str">
        <f>IF(A28="","",IF(D28="",1,IF(ISNUMBER(D28),D28,0))*IF(E28="",1,IF(ISNUMBER(E28),E28,0)))</f>
        <v/>
      </c>
      <c r="G28" s="9" t="str">
        <f>IF(OR(A28="",NOT(ISNUMBER(C28))),"",IF(OR(IF(D28="",FALSE(),IF(ISNUMBER(D28),OR(D28&lt;=0,D28&gt;1),TRUE())),IF(E28="",FALSE(),IF(ISNUMBER(E28),OR(E28&lt;=0,E28&gt;1),TRUE()))),"",ROUND(C28/F28,2)))</f>
        <v/>
      </c>
      <c r="H28" s="10" t="str">
        <f>IF(A28="","",IF(COUNTIF($A$5:$A$154,A28)&gt;1,"nom en double, seul le premier compte",IF(OR(IF(D28="",FALSE(),IF(ISNUMBER(D28),OR(D28&lt;=0,D28&gt;1),TRUE())),IF(E28="",FALSE(),IF(ISNUMBER(E28),OR(E28&lt;=0,E28&gt;1),TRUE()))),"saisir un rendement entre 1 % et 100 %",IF(NOT(ISNUMBER(C28)),"prix d'achat manquant",""))))</f>
        <v/>
      </c>
      <c r="I28" s="5"/>
    </row>
    <row r="29" spans="1:9" x14ac:dyDescent="0.25">
      <c r="A29" s="5"/>
      <c r="B29" s="5"/>
      <c r="C29" s="6"/>
      <c r="D29" s="7"/>
      <c r="E29" s="7"/>
      <c r="F29" s="8" t="str">
        <f>IF(A29="","",IF(D29="",1,IF(ISNUMBER(D29),D29,0))*IF(E29="",1,IF(ISNUMBER(E29),E29,0)))</f>
        <v/>
      </c>
      <c r="G29" s="9" t="str">
        <f>IF(OR(A29="",NOT(ISNUMBER(C29))),"",IF(OR(IF(D29="",FALSE(),IF(ISNUMBER(D29),OR(D29&lt;=0,D29&gt;1),TRUE())),IF(E29="",FALSE(),IF(ISNUMBER(E29),OR(E29&lt;=0,E29&gt;1),TRUE()))),"",ROUND(C29/F29,2)))</f>
        <v/>
      </c>
      <c r="H29" s="10" t="str">
        <f>IF(A29="","",IF(COUNTIF($A$5:$A$154,A29)&gt;1,"nom en double, seul le premier compte",IF(OR(IF(D29="",FALSE(),IF(ISNUMBER(D29),OR(D29&lt;=0,D29&gt;1),TRUE())),IF(E29="",FALSE(),IF(ISNUMBER(E29),OR(E29&lt;=0,E29&gt;1),TRUE()))),"saisir un rendement entre 1 % et 100 %",IF(NOT(ISNUMBER(C29)),"prix d'achat manquant",""))))</f>
        <v/>
      </c>
      <c r="I29" s="5"/>
    </row>
    <row r="30" spans="1:9" x14ac:dyDescent="0.25">
      <c r="A30" s="5"/>
      <c r="B30" s="5"/>
      <c r="C30" s="6"/>
      <c r="D30" s="7"/>
      <c r="E30" s="7"/>
      <c r="F30" s="8" t="str">
        <f>IF(A30="","",IF(D30="",1,IF(ISNUMBER(D30),D30,0))*IF(E30="",1,IF(ISNUMBER(E30),E30,0)))</f>
        <v/>
      </c>
      <c r="G30" s="9" t="str">
        <f>IF(OR(A30="",NOT(ISNUMBER(C30))),"",IF(OR(IF(D30="",FALSE(),IF(ISNUMBER(D30),OR(D30&lt;=0,D30&gt;1),TRUE())),IF(E30="",FALSE(),IF(ISNUMBER(E30),OR(E30&lt;=0,E30&gt;1),TRUE()))),"",ROUND(C30/F30,2)))</f>
        <v/>
      </c>
      <c r="H30" s="10" t="str">
        <f>IF(A30="","",IF(COUNTIF($A$5:$A$154,A30)&gt;1,"nom en double, seul le premier compte",IF(OR(IF(D30="",FALSE(),IF(ISNUMBER(D30),OR(D30&lt;=0,D30&gt;1),TRUE())),IF(E30="",FALSE(),IF(ISNUMBER(E30),OR(E30&lt;=0,E30&gt;1),TRUE()))),"saisir un rendement entre 1 % et 100 %",IF(NOT(ISNUMBER(C30)),"prix d'achat manquant",""))))</f>
        <v/>
      </c>
      <c r="I30" s="5"/>
    </row>
    <row r="31" spans="1:9" x14ac:dyDescent="0.25">
      <c r="A31" s="5"/>
      <c r="B31" s="5"/>
      <c r="C31" s="6"/>
      <c r="D31" s="7"/>
      <c r="E31" s="7"/>
      <c r="F31" s="8" t="str">
        <f>IF(A31="","",IF(D31="",1,IF(ISNUMBER(D31),D31,0))*IF(E31="",1,IF(ISNUMBER(E31),E31,0)))</f>
        <v/>
      </c>
      <c r="G31" s="9" t="str">
        <f>IF(OR(A31="",NOT(ISNUMBER(C31))),"",IF(OR(IF(D31="",FALSE(),IF(ISNUMBER(D31),OR(D31&lt;=0,D31&gt;1),TRUE())),IF(E31="",FALSE(),IF(ISNUMBER(E31),OR(E31&lt;=0,E31&gt;1),TRUE()))),"",ROUND(C31/F31,2)))</f>
        <v/>
      </c>
      <c r="H31" s="10" t="str">
        <f>IF(A31="","",IF(COUNTIF($A$5:$A$154,A31)&gt;1,"nom en double, seul le premier compte",IF(OR(IF(D31="",FALSE(),IF(ISNUMBER(D31),OR(D31&lt;=0,D31&gt;1),TRUE())),IF(E31="",FALSE(),IF(ISNUMBER(E31),OR(E31&lt;=0,E31&gt;1),TRUE()))),"saisir un rendement entre 1 % et 100 %",IF(NOT(ISNUMBER(C31)),"prix d'achat manquant",""))))</f>
        <v/>
      </c>
      <c r="I31" s="5"/>
    </row>
    <row r="32" spans="1:9" x14ac:dyDescent="0.25">
      <c r="A32" s="5"/>
      <c r="B32" s="5"/>
      <c r="C32" s="6"/>
      <c r="D32" s="7"/>
      <c r="E32" s="7"/>
      <c r="F32" s="8" t="str">
        <f>IF(A32="","",IF(D32="",1,IF(ISNUMBER(D32),D32,0))*IF(E32="",1,IF(ISNUMBER(E32),E32,0)))</f>
        <v/>
      </c>
      <c r="G32" s="9" t="str">
        <f>IF(OR(A32="",NOT(ISNUMBER(C32))),"",IF(OR(IF(D32="",FALSE(),IF(ISNUMBER(D32),OR(D32&lt;=0,D32&gt;1),TRUE())),IF(E32="",FALSE(),IF(ISNUMBER(E32),OR(E32&lt;=0,E32&gt;1),TRUE()))),"",ROUND(C32/F32,2)))</f>
        <v/>
      </c>
      <c r="H32" s="10" t="str">
        <f>IF(A32="","",IF(COUNTIF($A$5:$A$154,A32)&gt;1,"nom en double, seul le premier compte",IF(OR(IF(D32="",FALSE(),IF(ISNUMBER(D32),OR(D32&lt;=0,D32&gt;1),TRUE())),IF(E32="",FALSE(),IF(ISNUMBER(E32),OR(E32&lt;=0,E32&gt;1),TRUE()))),"saisir un rendement entre 1 % et 100 %",IF(NOT(ISNUMBER(C32)),"prix d'achat manquant",""))))</f>
        <v/>
      </c>
      <c r="I32" s="5"/>
    </row>
    <row r="33" spans="1:9" x14ac:dyDescent="0.25">
      <c r="A33" s="5"/>
      <c r="B33" s="5"/>
      <c r="C33" s="6"/>
      <c r="D33" s="7"/>
      <c r="E33" s="7"/>
      <c r="F33" s="8" t="str">
        <f>IF(A33="","",IF(D33="",1,IF(ISNUMBER(D33),D33,0))*IF(E33="",1,IF(ISNUMBER(E33),E33,0)))</f>
        <v/>
      </c>
      <c r="G33" s="9" t="str">
        <f>IF(OR(A33="",NOT(ISNUMBER(C33))),"",IF(OR(IF(D33="",FALSE(),IF(ISNUMBER(D33),OR(D33&lt;=0,D33&gt;1),TRUE())),IF(E33="",FALSE(),IF(ISNUMBER(E33),OR(E33&lt;=0,E33&gt;1),TRUE()))),"",ROUND(C33/F33,2)))</f>
        <v/>
      </c>
      <c r="H33" s="10" t="str">
        <f>IF(A33="","",IF(COUNTIF($A$5:$A$154,A33)&gt;1,"nom en double, seul le premier compte",IF(OR(IF(D33="",FALSE(),IF(ISNUMBER(D33),OR(D33&lt;=0,D33&gt;1),TRUE())),IF(E33="",FALSE(),IF(ISNUMBER(E33),OR(E33&lt;=0,E33&gt;1),TRUE()))),"saisir un rendement entre 1 % et 100 %",IF(NOT(ISNUMBER(C33)),"prix d'achat manquant",""))))</f>
        <v/>
      </c>
      <c r="I33" s="5"/>
    </row>
    <row r="34" spans="1:9" x14ac:dyDescent="0.25">
      <c r="A34" s="5"/>
      <c r="B34" s="5"/>
      <c r="C34" s="6"/>
      <c r="D34" s="7"/>
      <c r="E34" s="7"/>
      <c r="F34" s="8" t="str">
        <f>IF(A34="","",IF(D34="",1,IF(ISNUMBER(D34),D34,0))*IF(E34="",1,IF(ISNUMBER(E34),E34,0)))</f>
        <v/>
      </c>
      <c r="G34" s="9" t="str">
        <f>IF(OR(A34="",NOT(ISNUMBER(C34))),"",IF(OR(IF(D34="",FALSE(),IF(ISNUMBER(D34),OR(D34&lt;=0,D34&gt;1),TRUE())),IF(E34="",FALSE(),IF(ISNUMBER(E34),OR(E34&lt;=0,E34&gt;1),TRUE()))),"",ROUND(C34/F34,2)))</f>
        <v/>
      </c>
      <c r="H34" s="10" t="str">
        <f>IF(A34="","",IF(COUNTIF($A$5:$A$154,A34)&gt;1,"nom en double, seul le premier compte",IF(OR(IF(D34="",FALSE(),IF(ISNUMBER(D34),OR(D34&lt;=0,D34&gt;1),TRUE())),IF(E34="",FALSE(),IF(ISNUMBER(E34),OR(E34&lt;=0,E34&gt;1),TRUE()))),"saisir un rendement entre 1 % et 100 %",IF(NOT(ISNUMBER(C34)),"prix d'achat manquant",""))))</f>
        <v/>
      </c>
      <c r="I34" s="5"/>
    </row>
    <row r="35" spans="1:9" x14ac:dyDescent="0.25">
      <c r="A35" s="5"/>
      <c r="B35" s="5"/>
      <c r="C35" s="6"/>
      <c r="D35" s="7"/>
      <c r="E35" s="7"/>
      <c r="F35" s="8" t="str">
        <f>IF(A35="","",IF(D35="",1,IF(ISNUMBER(D35),D35,0))*IF(E35="",1,IF(ISNUMBER(E35),E35,0)))</f>
        <v/>
      </c>
      <c r="G35" s="9" t="str">
        <f>IF(OR(A35="",NOT(ISNUMBER(C35))),"",IF(OR(IF(D35="",FALSE(),IF(ISNUMBER(D35),OR(D35&lt;=0,D35&gt;1),TRUE())),IF(E35="",FALSE(),IF(ISNUMBER(E35),OR(E35&lt;=0,E35&gt;1),TRUE()))),"",ROUND(C35/F35,2)))</f>
        <v/>
      </c>
      <c r="H35" s="10" t="str">
        <f>IF(A35="","",IF(COUNTIF($A$5:$A$154,A35)&gt;1,"nom en double, seul le premier compte",IF(OR(IF(D35="",FALSE(),IF(ISNUMBER(D35),OR(D35&lt;=0,D35&gt;1),TRUE())),IF(E35="",FALSE(),IF(ISNUMBER(E35),OR(E35&lt;=0,E35&gt;1),TRUE()))),"saisir un rendement entre 1 % et 100 %",IF(NOT(ISNUMBER(C35)),"prix d'achat manquant",""))))</f>
        <v/>
      </c>
      <c r="I35" s="5"/>
    </row>
    <row r="36" spans="1:9" x14ac:dyDescent="0.25">
      <c r="A36" s="5"/>
      <c r="B36" s="5"/>
      <c r="C36" s="6"/>
      <c r="D36" s="7"/>
      <c r="E36" s="7"/>
      <c r="F36" s="8" t="str">
        <f>IF(A36="","",IF(D36="",1,IF(ISNUMBER(D36),D36,0))*IF(E36="",1,IF(ISNUMBER(E36),E36,0)))</f>
        <v/>
      </c>
      <c r="G36" s="9" t="str">
        <f>IF(OR(A36="",NOT(ISNUMBER(C36))),"",IF(OR(IF(D36="",FALSE(),IF(ISNUMBER(D36),OR(D36&lt;=0,D36&gt;1),TRUE())),IF(E36="",FALSE(),IF(ISNUMBER(E36),OR(E36&lt;=0,E36&gt;1),TRUE()))),"",ROUND(C36/F36,2)))</f>
        <v/>
      </c>
      <c r="H36" s="10" t="str">
        <f>IF(A36="","",IF(COUNTIF($A$5:$A$154,A36)&gt;1,"nom en double, seul le premier compte",IF(OR(IF(D36="",FALSE(),IF(ISNUMBER(D36),OR(D36&lt;=0,D36&gt;1),TRUE())),IF(E36="",FALSE(),IF(ISNUMBER(E36),OR(E36&lt;=0,E36&gt;1),TRUE()))),"saisir un rendement entre 1 % et 100 %",IF(NOT(ISNUMBER(C36)),"prix d'achat manquant",""))))</f>
        <v/>
      </c>
      <c r="I36" s="5"/>
    </row>
    <row r="37" spans="1:9" x14ac:dyDescent="0.25">
      <c r="A37" s="5"/>
      <c r="B37" s="5"/>
      <c r="C37" s="6"/>
      <c r="D37" s="7"/>
      <c r="E37" s="7"/>
      <c r="F37" s="8" t="str">
        <f>IF(A37="","",IF(D37="",1,IF(ISNUMBER(D37),D37,0))*IF(E37="",1,IF(ISNUMBER(E37),E37,0)))</f>
        <v/>
      </c>
      <c r="G37" s="9" t="str">
        <f>IF(OR(A37="",NOT(ISNUMBER(C37))),"",IF(OR(IF(D37="",FALSE(),IF(ISNUMBER(D37),OR(D37&lt;=0,D37&gt;1),TRUE())),IF(E37="",FALSE(),IF(ISNUMBER(E37),OR(E37&lt;=0,E37&gt;1),TRUE()))),"",ROUND(C37/F37,2)))</f>
        <v/>
      </c>
      <c r="H37" s="10" t="str">
        <f>IF(A37="","",IF(COUNTIF($A$5:$A$154,A37)&gt;1,"nom en double, seul le premier compte",IF(OR(IF(D37="",FALSE(),IF(ISNUMBER(D37),OR(D37&lt;=0,D37&gt;1),TRUE())),IF(E37="",FALSE(),IF(ISNUMBER(E37),OR(E37&lt;=0,E37&gt;1),TRUE()))),"saisir un rendement entre 1 % et 100 %",IF(NOT(ISNUMBER(C37)),"prix d'achat manquant",""))))</f>
        <v/>
      </c>
      <c r="I37" s="5"/>
    </row>
    <row r="38" spans="1:9" x14ac:dyDescent="0.25">
      <c r="A38" s="5"/>
      <c r="B38" s="5"/>
      <c r="C38" s="6"/>
      <c r="D38" s="7"/>
      <c r="E38" s="7"/>
      <c r="F38" s="8" t="str">
        <f>IF(A38="","",IF(D38="",1,IF(ISNUMBER(D38),D38,0))*IF(E38="",1,IF(ISNUMBER(E38),E38,0)))</f>
        <v/>
      </c>
      <c r="G38" s="9" t="str">
        <f>IF(OR(A38="",NOT(ISNUMBER(C38))),"",IF(OR(IF(D38="",FALSE(),IF(ISNUMBER(D38),OR(D38&lt;=0,D38&gt;1),TRUE())),IF(E38="",FALSE(),IF(ISNUMBER(E38),OR(E38&lt;=0,E38&gt;1),TRUE()))),"",ROUND(C38/F38,2)))</f>
        <v/>
      </c>
      <c r="H38" s="10" t="str">
        <f>IF(A38="","",IF(COUNTIF($A$5:$A$154,A38)&gt;1,"nom en double, seul le premier compte",IF(OR(IF(D38="",FALSE(),IF(ISNUMBER(D38),OR(D38&lt;=0,D38&gt;1),TRUE())),IF(E38="",FALSE(),IF(ISNUMBER(E38),OR(E38&lt;=0,E38&gt;1),TRUE()))),"saisir un rendement entre 1 % et 100 %",IF(NOT(ISNUMBER(C38)),"prix d'achat manquant",""))))</f>
        <v/>
      </c>
      <c r="I38" s="5"/>
    </row>
    <row r="39" spans="1:9" x14ac:dyDescent="0.25">
      <c r="A39" s="5"/>
      <c r="B39" s="5"/>
      <c r="C39" s="6"/>
      <c r="D39" s="7"/>
      <c r="E39" s="7"/>
      <c r="F39" s="8" t="str">
        <f>IF(A39="","",IF(D39="",1,IF(ISNUMBER(D39),D39,0))*IF(E39="",1,IF(ISNUMBER(E39),E39,0)))</f>
        <v/>
      </c>
      <c r="G39" s="9" t="str">
        <f>IF(OR(A39="",NOT(ISNUMBER(C39))),"",IF(OR(IF(D39="",FALSE(),IF(ISNUMBER(D39),OR(D39&lt;=0,D39&gt;1),TRUE())),IF(E39="",FALSE(),IF(ISNUMBER(E39),OR(E39&lt;=0,E39&gt;1),TRUE()))),"",ROUND(C39/F39,2)))</f>
        <v/>
      </c>
      <c r="H39" s="10" t="str">
        <f>IF(A39="","",IF(COUNTIF($A$5:$A$154,A39)&gt;1,"nom en double, seul le premier compte",IF(OR(IF(D39="",FALSE(),IF(ISNUMBER(D39),OR(D39&lt;=0,D39&gt;1),TRUE())),IF(E39="",FALSE(),IF(ISNUMBER(E39),OR(E39&lt;=0,E39&gt;1),TRUE()))),"saisir un rendement entre 1 % et 100 %",IF(NOT(ISNUMBER(C39)),"prix d'achat manquant",""))))</f>
        <v/>
      </c>
      <c r="I39" s="5"/>
    </row>
    <row r="40" spans="1:9" x14ac:dyDescent="0.25">
      <c r="A40" s="5"/>
      <c r="B40" s="5"/>
      <c r="C40" s="6"/>
      <c r="D40" s="7"/>
      <c r="E40" s="7"/>
      <c r="F40" s="8" t="str">
        <f>IF(A40="","",IF(D40="",1,IF(ISNUMBER(D40),D40,0))*IF(E40="",1,IF(ISNUMBER(E40),E40,0)))</f>
        <v/>
      </c>
      <c r="G40" s="9" t="str">
        <f>IF(OR(A40="",NOT(ISNUMBER(C40))),"",IF(OR(IF(D40="",FALSE(),IF(ISNUMBER(D40),OR(D40&lt;=0,D40&gt;1),TRUE())),IF(E40="",FALSE(),IF(ISNUMBER(E40),OR(E40&lt;=0,E40&gt;1),TRUE()))),"",ROUND(C40/F40,2)))</f>
        <v/>
      </c>
      <c r="H40" s="10" t="str">
        <f>IF(A40="","",IF(COUNTIF($A$5:$A$154,A40)&gt;1,"nom en double, seul le premier compte",IF(OR(IF(D40="",FALSE(),IF(ISNUMBER(D40),OR(D40&lt;=0,D40&gt;1),TRUE())),IF(E40="",FALSE(),IF(ISNUMBER(E40),OR(E40&lt;=0,E40&gt;1),TRUE()))),"saisir un rendement entre 1 % et 100 %",IF(NOT(ISNUMBER(C40)),"prix d'achat manquant",""))))</f>
        <v/>
      </c>
      <c r="I40" s="5"/>
    </row>
    <row r="41" spans="1:9" x14ac:dyDescent="0.25">
      <c r="A41" s="5"/>
      <c r="B41" s="5"/>
      <c r="C41" s="6"/>
      <c r="D41" s="7"/>
      <c r="E41" s="7"/>
      <c r="F41" s="8" t="str">
        <f>IF(A41="","",IF(D41="",1,IF(ISNUMBER(D41),D41,0))*IF(E41="",1,IF(ISNUMBER(E41),E41,0)))</f>
        <v/>
      </c>
      <c r="G41" s="9" t="str">
        <f>IF(OR(A41="",NOT(ISNUMBER(C41))),"",IF(OR(IF(D41="",FALSE(),IF(ISNUMBER(D41),OR(D41&lt;=0,D41&gt;1),TRUE())),IF(E41="",FALSE(),IF(ISNUMBER(E41),OR(E41&lt;=0,E41&gt;1),TRUE()))),"",ROUND(C41/F41,2)))</f>
        <v/>
      </c>
      <c r="H41" s="10" t="str">
        <f>IF(A41="","",IF(COUNTIF($A$5:$A$154,A41)&gt;1,"nom en double, seul le premier compte",IF(OR(IF(D41="",FALSE(),IF(ISNUMBER(D41),OR(D41&lt;=0,D41&gt;1),TRUE())),IF(E41="",FALSE(),IF(ISNUMBER(E41),OR(E41&lt;=0,E41&gt;1),TRUE()))),"saisir un rendement entre 1 % et 100 %",IF(NOT(ISNUMBER(C41)),"prix d'achat manquant",""))))</f>
        <v/>
      </c>
      <c r="I41" s="5"/>
    </row>
    <row r="42" spans="1:9" x14ac:dyDescent="0.25">
      <c r="A42" s="5"/>
      <c r="B42" s="5"/>
      <c r="C42" s="6"/>
      <c r="D42" s="7"/>
      <c r="E42" s="7"/>
      <c r="F42" s="8" t="str">
        <f>IF(A42="","",IF(D42="",1,IF(ISNUMBER(D42),D42,0))*IF(E42="",1,IF(ISNUMBER(E42),E42,0)))</f>
        <v/>
      </c>
      <c r="G42" s="9" t="str">
        <f>IF(OR(A42="",NOT(ISNUMBER(C42))),"",IF(OR(IF(D42="",FALSE(),IF(ISNUMBER(D42),OR(D42&lt;=0,D42&gt;1),TRUE())),IF(E42="",FALSE(),IF(ISNUMBER(E42),OR(E42&lt;=0,E42&gt;1),TRUE()))),"",ROUND(C42/F42,2)))</f>
        <v/>
      </c>
      <c r="H42" s="10" t="str">
        <f>IF(A42="","",IF(COUNTIF($A$5:$A$154,A42)&gt;1,"nom en double, seul le premier compte",IF(OR(IF(D42="",FALSE(),IF(ISNUMBER(D42),OR(D42&lt;=0,D42&gt;1),TRUE())),IF(E42="",FALSE(),IF(ISNUMBER(E42),OR(E42&lt;=0,E42&gt;1),TRUE()))),"saisir un rendement entre 1 % et 100 %",IF(NOT(ISNUMBER(C42)),"prix d'achat manquant",""))))</f>
        <v/>
      </c>
      <c r="I42" s="5"/>
    </row>
    <row r="43" spans="1:9" x14ac:dyDescent="0.25">
      <c r="A43" s="5"/>
      <c r="B43" s="5"/>
      <c r="C43" s="6"/>
      <c r="D43" s="7"/>
      <c r="E43" s="7"/>
      <c r="F43" s="8" t="str">
        <f>IF(A43="","",IF(D43="",1,IF(ISNUMBER(D43),D43,0))*IF(E43="",1,IF(ISNUMBER(E43),E43,0)))</f>
        <v/>
      </c>
      <c r="G43" s="9" t="str">
        <f>IF(OR(A43="",NOT(ISNUMBER(C43))),"",IF(OR(IF(D43="",FALSE(),IF(ISNUMBER(D43),OR(D43&lt;=0,D43&gt;1),TRUE())),IF(E43="",FALSE(),IF(ISNUMBER(E43),OR(E43&lt;=0,E43&gt;1),TRUE()))),"",ROUND(C43/F43,2)))</f>
        <v/>
      </c>
      <c r="H43" s="10" t="str">
        <f>IF(A43="","",IF(COUNTIF($A$5:$A$154,A43)&gt;1,"nom en double, seul le premier compte",IF(OR(IF(D43="",FALSE(),IF(ISNUMBER(D43),OR(D43&lt;=0,D43&gt;1),TRUE())),IF(E43="",FALSE(),IF(ISNUMBER(E43),OR(E43&lt;=0,E43&gt;1),TRUE()))),"saisir un rendement entre 1 % et 100 %",IF(NOT(ISNUMBER(C43)),"prix d'achat manquant",""))))</f>
        <v/>
      </c>
      <c r="I43" s="5"/>
    </row>
    <row r="44" spans="1:9" x14ac:dyDescent="0.25">
      <c r="A44" s="5"/>
      <c r="B44" s="5"/>
      <c r="C44" s="6"/>
      <c r="D44" s="7"/>
      <c r="E44" s="7"/>
      <c r="F44" s="8" t="str">
        <f>IF(A44="","",IF(D44="",1,IF(ISNUMBER(D44),D44,0))*IF(E44="",1,IF(ISNUMBER(E44),E44,0)))</f>
        <v/>
      </c>
      <c r="G44" s="9" t="str">
        <f>IF(OR(A44="",NOT(ISNUMBER(C44))),"",IF(OR(IF(D44="",FALSE(),IF(ISNUMBER(D44),OR(D44&lt;=0,D44&gt;1),TRUE())),IF(E44="",FALSE(),IF(ISNUMBER(E44),OR(E44&lt;=0,E44&gt;1),TRUE()))),"",ROUND(C44/F44,2)))</f>
        <v/>
      </c>
      <c r="H44" s="10" t="str">
        <f>IF(A44="","",IF(COUNTIF($A$5:$A$154,A44)&gt;1,"nom en double, seul le premier compte",IF(OR(IF(D44="",FALSE(),IF(ISNUMBER(D44),OR(D44&lt;=0,D44&gt;1),TRUE())),IF(E44="",FALSE(),IF(ISNUMBER(E44),OR(E44&lt;=0,E44&gt;1),TRUE()))),"saisir un rendement entre 1 % et 100 %",IF(NOT(ISNUMBER(C44)),"prix d'achat manquant",""))))</f>
        <v/>
      </c>
      <c r="I44" s="5"/>
    </row>
    <row r="45" spans="1:9" x14ac:dyDescent="0.25">
      <c r="A45" s="5"/>
      <c r="B45" s="5"/>
      <c r="C45" s="6"/>
      <c r="D45" s="7"/>
      <c r="E45" s="7"/>
      <c r="F45" s="8" t="str">
        <f>IF(A45="","",IF(D45="",1,IF(ISNUMBER(D45),D45,0))*IF(E45="",1,IF(ISNUMBER(E45),E45,0)))</f>
        <v/>
      </c>
      <c r="G45" s="9" t="str">
        <f>IF(OR(A45="",NOT(ISNUMBER(C45))),"",IF(OR(IF(D45="",FALSE(),IF(ISNUMBER(D45),OR(D45&lt;=0,D45&gt;1),TRUE())),IF(E45="",FALSE(),IF(ISNUMBER(E45),OR(E45&lt;=0,E45&gt;1),TRUE()))),"",ROUND(C45/F45,2)))</f>
        <v/>
      </c>
      <c r="H45" s="10" t="str">
        <f>IF(A45="","",IF(COUNTIF($A$5:$A$154,A45)&gt;1,"nom en double, seul le premier compte",IF(OR(IF(D45="",FALSE(),IF(ISNUMBER(D45),OR(D45&lt;=0,D45&gt;1),TRUE())),IF(E45="",FALSE(),IF(ISNUMBER(E45),OR(E45&lt;=0,E45&gt;1),TRUE()))),"saisir un rendement entre 1 % et 100 %",IF(NOT(ISNUMBER(C45)),"prix d'achat manquant",""))))</f>
        <v/>
      </c>
      <c r="I45" s="5"/>
    </row>
    <row r="46" spans="1:9" x14ac:dyDescent="0.25">
      <c r="A46" s="5"/>
      <c r="B46" s="5"/>
      <c r="C46" s="6"/>
      <c r="D46" s="7"/>
      <c r="E46" s="7"/>
      <c r="F46" s="8" t="str">
        <f>IF(A46="","",IF(D46="",1,IF(ISNUMBER(D46),D46,0))*IF(E46="",1,IF(ISNUMBER(E46),E46,0)))</f>
        <v/>
      </c>
      <c r="G46" s="9" t="str">
        <f>IF(OR(A46="",NOT(ISNUMBER(C46))),"",IF(OR(IF(D46="",FALSE(),IF(ISNUMBER(D46),OR(D46&lt;=0,D46&gt;1),TRUE())),IF(E46="",FALSE(),IF(ISNUMBER(E46),OR(E46&lt;=0,E46&gt;1),TRUE()))),"",ROUND(C46/F46,2)))</f>
        <v/>
      </c>
      <c r="H46" s="10" t="str">
        <f>IF(A46="","",IF(COUNTIF($A$5:$A$154,A46)&gt;1,"nom en double, seul le premier compte",IF(OR(IF(D46="",FALSE(),IF(ISNUMBER(D46),OR(D46&lt;=0,D46&gt;1),TRUE())),IF(E46="",FALSE(),IF(ISNUMBER(E46),OR(E46&lt;=0,E46&gt;1),TRUE()))),"saisir un rendement entre 1 % et 100 %",IF(NOT(ISNUMBER(C46)),"prix d'achat manquant",""))))</f>
        <v/>
      </c>
      <c r="I46" s="5"/>
    </row>
    <row r="47" spans="1:9" x14ac:dyDescent="0.25">
      <c r="A47" s="5"/>
      <c r="B47" s="5"/>
      <c r="C47" s="6"/>
      <c r="D47" s="7"/>
      <c r="E47" s="7"/>
      <c r="F47" s="8" t="str">
        <f>IF(A47="","",IF(D47="",1,IF(ISNUMBER(D47),D47,0))*IF(E47="",1,IF(ISNUMBER(E47),E47,0)))</f>
        <v/>
      </c>
      <c r="G47" s="9" t="str">
        <f>IF(OR(A47="",NOT(ISNUMBER(C47))),"",IF(OR(IF(D47="",FALSE(),IF(ISNUMBER(D47),OR(D47&lt;=0,D47&gt;1),TRUE())),IF(E47="",FALSE(),IF(ISNUMBER(E47),OR(E47&lt;=0,E47&gt;1),TRUE()))),"",ROUND(C47/F47,2)))</f>
        <v/>
      </c>
      <c r="H47" s="10" t="str">
        <f>IF(A47="","",IF(COUNTIF($A$5:$A$154,A47)&gt;1,"nom en double, seul le premier compte",IF(OR(IF(D47="",FALSE(),IF(ISNUMBER(D47),OR(D47&lt;=0,D47&gt;1),TRUE())),IF(E47="",FALSE(),IF(ISNUMBER(E47),OR(E47&lt;=0,E47&gt;1),TRUE()))),"saisir un rendement entre 1 % et 100 %",IF(NOT(ISNUMBER(C47)),"prix d'achat manquant",""))))</f>
        <v/>
      </c>
      <c r="I47" s="5"/>
    </row>
    <row r="48" spans="1:9" x14ac:dyDescent="0.25">
      <c r="A48" s="5"/>
      <c r="B48" s="5"/>
      <c r="C48" s="6"/>
      <c r="D48" s="7"/>
      <c r="E48" s="7"/>
      <c r="F48" s="8" t="str">
        <f>IF(A48="","",IF(D48="",1,IF(ISNUMBER(D48),D48,0))*IF(E48="",1,IF(ISNUMBER(E48),E48,0)))</f>
        <v/>
      </c>
      <c r="G48" s="9" t="str">
        <f>IF(OR(A48="",NOT(ISNUMBER(C48))),"",IF(OR(IF(D48="",FALSE(),IF(ISNUMBER(D48),OR(D48&lt;=0,D48&gt;1),TRUE())),IF(E48="",FALSE(),IF(ISNUMBER(E48),OR(E48&lt;=0,E48&gt;1),TRUE()))),"",ROUND(C48/F48,2)))</f>
        <v/>
      </c>
      <c r="H48" s="10" t="str">
        <f>IF(A48="","",IF(COUNTIF($A$5:$A$154,A48)&gt;1,"nom en double, seul le premier compte",IF(OR(IF(D48="",FALSE(),IF(ISNUMBER(D48),OR(D48&lt;=0,D48&gt;1),TRUE())),IF(E48="",FALSE(),IF(ISNUMBER(E48),OR(E48&lt;=0,E48&gt;1),TRUE()))),"saisir un rendement entre 1 % et 100 %",IF(NOT(ISNUMBER(C48)),"prix d'achat manquant",""))))</f>
        <v/>
      </c>
      <c r="I48" s="5"/>
    </row>
    <row r="49" spans="1:9" x14ac:dyDescent="0.25">
      <c r="A49" s="5"/>
      <c r="B49" s="5"/>
      <c r="C49" s="6"/>
      <c r="D49" s="7"/>
      <c r="E49" s="7"/>
      <c r="F49" s="8" t="str">
        <f>IF(A49="","",IF(D49="",1,IF(ISNUMBER(D49),D49,0))*IF(E49="",1,IF(ISNUMBER(E49),E49,0)))</f>
        <v/>
      </c>
      <c r="G49" s="9" t="str">
        <f>IF(OR(A49="",NOT(ISNUMBER(C49))),"",IF(OR(IF(D49="",FALSE(),IF(ISNUMBER(D49),OR(D49&lt;=0,D49&gt;1),TRUE())),IF(E49="",FALSE(),IF(ISNUMBER(E49),OR(E49&lt;=0,E49&gt;1),TRUE()))),"",ROUND(C49/F49,2)))</f>
        <v/>
      </c>
      <c r="H49" s="10" t="str">
        <f>IF(A49="","",IF(COUNTIF($A$5:$A$154,A49)&gt;1,"nom en double, seul le premier compte",IF(OR(IF(D49="",FALSE(),IF(ISNUMBER(D49),OR(D49&lt;=0,D49&gt;1),TRUE())),IF(E49="",FALSE(),IF(ISNUMBER(E49),OR(E49&lt;=0,E49&gt;1),TRUE()))),"saisir un rendement entre 1 % et 100 %",IF(NOT(ISNUMBER(C49)),"prix d'achat manquant",""))))</f>
        <v/>
      </c>
      <c r="I49" s="5"/>
    </row>
    <row r="50" spans="1:9" x14ac:dyDescent="0.25">
      <c r="A50" s="5"/>
      <c r="B50" s="5"/>
      <c r="C50" s="6"/>
      <c r="D50" s="7"/>
      <c r="E50" s="7"/>
      <c r="F50" s="8" t="str">
        <f>IF(A50="","",IF(D50="",1,IF(ISNUMBER(D50),D50,0))*IF(E50="",1,IF(ISNUMBER(E50),E50,0)))</f>
        <v/>
      </c>
      <c r="G50" s="9" t="str">
        <f>IF(OR(A50="",NOT(ISNUMBER(C50))),"",IF(OR(IF(D50="",FALSE(),IF(ISNUMBER(D50),OR(D50&lt;=0,D50&gt;1),TRUE())),IF(E50="",FALSE(),IF(ISNUMBER(E50),OR(E50&lt;=0,E50&gt;1),TRUE()))),"",ROUND(C50/F50,2)))</f>
        <v/>
      </c>
      <c r="H50" s="10" t="str">
        <f>IF(A50="","",IF(COUNTIF($A$5:$A$154,A50)&gt;1,"nom en double, seul le premier compte",IF(OR(IF(D50="",FALSE(),IF(ISNUMBER(D50),OR(D50&lt;=0,D50&gt;1),TRUE())),IF(E50="",FALSE(),IF(ISNUMBER(E50),OR(E50&lt;=0,E50&gt;1),TRUE()))),"saisir un rendement entre 1 % et 100 %",IF(NOT(ISNUMBER(C50)),"prix d'achat manquant",""))))</f>
        <v/>
      </c>
      <c r="I50" s="5"/>
    </row>
    <row r="51" spans="1:9" x14ac:dyDescent="0.25">
      <c r="A51" s="5"/>
      <c r="B51" s="5"/>
      <c r="C51" s="6"/>
      <c r="D51" s="7"/>
      <c r="E51" s="7"/>
      <c r="F51" s="8" t="str">
        <f>IF(A51="","",IF(D51="",1,IF(ISNUMBER(D51),D51,0))*IF(E51="",1,IF(ISNUMBER(E51),E51,0)))</f>
        <v/>
      </c>
      <c r="G51" s="9" t="str">
        <f>IF(OR(A51="",NOT(ISNUMBER(C51))),"",IF(OR(IF(D51="",FALSE(),IF(ISNUMBER(D51),OR(D51&lt;=0,D51&gt;1),TRUE())),IF(E51="",FALSE(),IF(ISNUMBER(E51),OR(E51&lt;=0,E51&gt;1),TRUE()))),"",ROUND(C51/F51,2)))</f>
        <v/>
      </c>
      <c r="H51" s="10" t="str">
        <f>IF(A51="","",IF(COUNTIF($A$5:$A$154,A51)&gt;1,"nom en double, seul le premier compte",IF(OR(IF(D51="",FALSE(),IF(ISNUMBER(D51),OR(D51&lt;=0,D51&gt;1),TRUE())),IF(E51="",FALSE(),IF(ISNUMBER(E51),OR(E51&lt;=0,E51&gt;1),TRUE()))),"saisir un rendement entre 1 % et 100 %",IF(NOT(ISNUMBER(C51)),"prix d'achat manquant",""))))</f>
        <v/>
      </c>
      <c r="I51" s="5"/>
    </row>
    <row r="52" spans="1:9" x14ac:dyDescent="0.25">
      <c r="A52" s="5"/>
      <c r="B52" s="5"/>
      <c r="C52" s="6"/>
      <c r="D52" s="7"/>
      <c r="E52" s="7"/>
      <c r="F52" s="8" t="str">
        <f>IF(A52="","",IF(D52="",1,IF(ISNUMBER(D52),D52,0))*IF(E52="",1,IF(ISNUMBER(E52),E52,0)))</f>
        <v/>
      </c>
      <c r="G52" s="9" t="str">
        <f>IF(OR(A52="",NOT(ISNUMBER(C52))),"",IF(OR(IF(D52="",FALSE(),IF(ISNUMBER(D52),OR(D52&lt;=0,D52&gt;1),TRUE())),IF(E52="",FALSE(),IF(ISNUMBER(E52),OR(E52&lt;=0,E52&gt;1),TRUE()))),"",ROUND(C52/F52,2)))</f>
        <v/>
      </c>
      <c r="H52" s="10" t="str">
        <f>IF(A52="","",IF(COUNTIF($A$5:$A$154,A52)&gt;1,"nom en double, seul le premier compte",IF(OR(IF(D52="",FALSE(),IF(ISNUMBER(D52),OR(D52&lt;=0,D52&gt;1),TRUE())),IF(E52="",FALSE(),IF(ISNUMBER(E52),OR(E52&lt;=0,E52&gt;1),TRUE()))),"saisir un rendement entre 1 % et 100 %",IF(NOT(ISNUMBER(C52)),"prix d'achat manquant",""))))</f>
        <v/>
      </c>
      <c r="I52" s="5"/>
    </row>
    <row r="53" spans="1:9" x14ac:dyDescent="0.25">
      <c r="A53" s="5"/>
      <c r="B53" s="5"/>
      <c r="C53" s="6"/>
      <c r="D53" s="7"/>
      <c r="E53" s="7"/>
      <c r="F53" s="8" t="str">
        <f>IF(A53="","",IF(D53="",1,IF(ISNUMBER(D53),D53,0))*IF(E53="",1,IF(ISNUMBER(E53),E53,0)))</f>
        <v/>
      </c>
      <c r="G53" s="9" t="str">
        <f>IF(OR(A53="",NOT(ISNUMBER(C53))),"",IF(OR(IF(D53="",FALSE(),IF(ISNUMBER(D53),OR(D53&lt;=0,D53&gt;1),TRUE())),IF(E53="",FALSE(),IF(ISNUMBER(E53),OR(E53&lt;=0,E53&gt;1),TRUE()))),"",ROUND(C53/F53,2)))</f>
        <v/>
      </c>
      <c r="H53" s="10" t="str">
        <f>IF(A53="","",IF(COUNTIF($A$5:$A$154,A53)&gt;1,"nom en double, seul le premier compte",IF(OR(IF(D53="",FALSE(),IF(ISNUMBER(D53),OR(D53&lt;=0,D53&gt;1),TRUE())),IF(E53="",FALSE(),IF(ISNUMBER(E53),OR(E53&lt;=0,E53&gt;1),TRUE()))),"saisir un rendement entre 1 % et 100 %",IF(NOT(ISNUMBER(C53)),"prix d'achat manquant",""))))</f>
        <v/>
      </c>
      <c r="I53" s="5"/>
    </row>
    <row r="54" spans="1:9" x14ac:dyDescent="0.25">
      <c r="A54" s="5"/>
      <c r="B54" s="5"/>
      <c r="C54" s="6"/>
      <c r="D54" s="7"/>
      <c r="E54" s="7"/>
      <c r="F54" s="8" t="str">
        <f>IF(A54="","",IF(D54="",1,IF(ISNUMBER(D54),D54,0))*IF(E54="",1,IF(ISNUMBER(E54),E54,0)))</f>
        <v/>
      </c>
      <c r="G54" s="9" t="str">
        <f>IF(OR(A54="",NOT(ISNUMBER(C54))),"",IF(OR(IF(D54="",FALSE(),IF(ISNUMBER(D54),OR(D54&lt;=0,D54&gt;1),TRUE())),IF(E54="",FALSE(),IF(ISNUMBER(E54),OR(E54&lt;=0,E54&gt;1),TRUE()))),"",ROUND(C54/F54,2)))</f>
        <v/>
      </c>
      <c r="H54" s="10" t="str">
        <f>IF(A54="","",IF(COUNTIF($A$5:$A$154,A54)&gt;1,"nom en double, seul le premier compte",IF(OR(IF(D54="",FALSE(),IF(ISNUMBER(D54),OR(D54&lt;=0,D54&gt;1),TRUE())),IF(E54="",FALSE(),IF(ISNUMBER(E54),OR(E54&lt;=0,E54&gt;1),TRUE()))),"saisir un rendement entre 1 % et 100 %",IF(NOT(ISNUMBER(C54)),"prix d'achat manquant",""))))</f>
        <v/>
      </c>
      <c r="I54" s="5"/>
    </row>
    <row r="55" spans="1:9" x14ac:dyDescent="0.25">
      <c r="A55" s="5"/>
      <c r="B55" s="5"/>
      <c r="C55" s="6"/>
      <c r="D55" s="7"/>
      <c r="E55" s="7"/>
      <c r="F55" s="8" t="str">
        <f>IF(A55="","",IF(D55="",1,IF(ISNUMBER(D55),D55,0))*IF(E55="",1,IF(ISNUMBER(E55),E55,0)))</f>
        <v/>
      </c>
      <c r="G55" s="9" t="str">
        <f>IF(OR(A55="",NOT(ISNUMBER(C55))),"",IF(OR(IF(D55="",FALSE(),IF(ISNUMBER(D55),OR(D55&lt;=0,D55&gt;1),TRUE())),IF(E55="",FALSE(),IF(ISNUMBER(E55),OR(E55&lt;=0,E55&gt;1),TRUE()))),"",ROUND(C55/F55,2)))</f>
        <v/>
      </c>
      <c r="H55" s="10" t="str">
        <f>IF(A55="","",IF(COUNTIF($A$5:$A$154,A55)&gt;1,"nom en double, seul le premier compte",IF(OR(IF(D55="",FALSE(),IF(ISNUMBER(D55),OR(D55&lt;=0,D55&gt;1),TRUE())),IF(E55="",FALSE(),IF(ISNUMBER(E55),OR(E55&lt;=0,E55&gt;1),TRUE()))),"saisir un rendement entre 1 % et 100 %",IF(NOT(ISNUMBER(C55)),"prix d'achat manquant",""))))</f>
        <v/>
      </c>
      <c r="I55" s="5"/>
    </row>
    <row r="56" spans="1:9" x14ac:dyDescent="0.25">
      <c r="A56" s="5"/>
      <c r="B56" s="5"/>
      <c r="C56" s="6"/>
      <c r="D56" s="7"/>
      <c r="E56" s="7"/>
      <c r="F56" s="8" t="str">
        <f>IF(A56="","",IF(D56="",1,IF(ISNUMBER(D56),D56,0))*IF(E56="",1,IF(ISNUMBER(E56),E56,0)))</f>
        <v/>
      </c>
      <c r="G56" s="9" t="str">
        <f>IF(OR(A56="",NOT(ISNUMBER(C56))),"",IF(OR(IF(D56="",FALSE(),IF(ISNUMBER(D56),OR(D56&lt;=0,D56&gt;1),TRUE())),IF(E56="",FALSE(),IF(ISNUMBER(E56),OR(E56&lt;=0,E56&gt;1),TRUE()))),"",ROUND(C56/F56,2)))</f>
        <v/>
      </c>
      <c r="H56" s="10" t="str">
        <f>IF(A56="","",IF(COUNTIF($A$5:$A$154,A56)&gt;1,"nom en double, seul le premier compte",IF(OR(IF(D56="",FALSE(),IF(ISNUMBER(D56),OR(D56&lt;=0,D56&gt;1),TRUE())),IF(E56="",FALSE(),IF(ISNUMBER(E56),OR(E56&lt;=0,E56&gt;1),TRUE()))),"saisir un rendement entre 1 % et 100 %",IF(NOT(ISNUMBER(C56)),"prix d'achat manquant",""))))</f>
        <v/>
      </c>
      <c r="I56" s="5"/>
    </row>
    <row r="57" spans="1:9" x14ac:dyDescent="0.25">
      <c r="A57" s="5"/>
      <c r="B57" s="5"/>
      <c r="C57" s="6"/>
      <c r="D57" s="7"/>
      <c r="E57" s="7"/>
      <c r="F57" s="8" t="str">
        <f>IF(A57="","",IF(D57="",1,IF(ISNUMBER(D57),D57,0))*IF(E57="",1,IF(ISNUMBER(E57),E57,0)))</f>
        <v/>
      </c>
      <c r="G57" s="9" t="str">
        <f>IF(OR(A57="",NOT(ISNUMBER(C57))),"",IF(OR(IF(D57="",FALSE(),IF(ISNUMBER(D57),OR(D57&lt;=0,D57&gt;1),TRUE())),IF(E57="",FALSE(),IF(ISNUMBER(E57),OR(E57&lt;=0,E57&gt;1),TRUE()))),"",ROUND(C57/F57,2)))</f>
        <v/>
      </c>
      <c r="H57" s="10" t="str">
        <f>IF(A57="","",IF(COUNTIF($A$5:$A$154,A57)&gt;1,"nom en double, seul le premier compte",IF(OR(IF(D57="",FALSE(),IF(ISNUMBER(D57),OR(D57&lt;=0,D57&gt;1),TRUE())),IF(E57="",FALSE(),IF(ISNUMBER(E57),OR(E57&lt;=0,E57&gt;1),TRUE()))),"saisir un rendement entre 1 % et 100 %",IF(NOT(ISNUMBER(C57)),"prix d'achat manquant",""))))</f>
        <v/>
      </c>
      <c r="I57" s="5"/>
    </row>
    <row r="58" spans="1:9" x14ac:dyDescent="0.25">
      <c r="A58" s="5"/>
      <c r="B58" s="5"/>
      <c r="C58" s="6"/>
      <c r="D58" s="7"/>
      <c r="E58" s="7"/>
      <c r="F58" s="8" t="str">
        <f>IF(A58="","",IF(D58="",1,IF(ISNUMBER(D58),D58,0))*IF(E58="",1,IF(ISNUMBER(E58),E58,0)))</f>
        <v/>
      </c>
      <c r="G58" s="9" t="str">
        <f>IF(OR(A58="",NOT(ISNUMBER(C58))),"",IF(OR(IF(D58="",FALSE(),IF(ISNUMBER(D58),OR(D58&lt;=0,D58&gt;1),TRUE())),IF(E58="",FALSE(),IF(ISNUMBER(E58),OR(E58&lt;=0,E58&gt;1),TRUE()))),"",ROUND(C58/F58,2)))</f>
        <v/>
      </c>
      <c r="H58" s="10" t="str">
        <f>IF(A58="","",IF(COUNTIF($A$5:$A$154,A58)&gt;1,"nom en double, seul le premier compte",IF(OR(IF(D58="",FALSE(),IF(ISNUMBER(D58),OR(D58&lt;=0,D58&gt;1),TRUE())),IF(E58="",FALSE(),IF(ISNUMBER(E58),OR(E58&lt;=0,E58&gt;1),TRUE()))),"saisir un rendement entre 1 % et 100 %",IF(NOT(ISNUMBER(C58)),"prix d'achat manquant",""))))</f>
        <v/>
      </c>
      <c r="I58" s="5"/>
    </row>
    <row r="59" spans="1:9" x14ac:dyDescent="0.25">
      <c r="A59" s="5"/>
      <c r="B59" s="5"/>
      <c r="C59" s="6"/>
      <c r="D59" s="7"/>
      <c r="E59" s="7"/>
      <c r="F59" s="8" t="str">
        <f>IF(A59="","",IF(D59="",1,IF(ISNUMBER(D59),D59,0))*IF(E59="",1,IF(ISNUMBER(E59),E59,0)))</f>
        <v/>
      </c>
      <c r="G59" s="9" t="str">
        <f>IF(OR(A59="",NOT(ISNUMBER(C59))),"",IF(OR(IF(D59="",FALSE(),IF(ISNUMBER(D59),OR(D59&lt;=0,D59&gt;1),TRUE())),IF(E59="",FALSE(),IF(ISNUMBER(E59),OR(E59&lt;=0,E59&gt;1),TRUE()))),"",ROUND(C59/F59,2)))</f>
        <v/>
      </c>
      <c r="H59" s="10" t="str">
        <f>IF(A59="","",IF(COUNTIF($A$5:$A$154,A59)&gt;1,"nom en double, seul le premier compte",IF(OR(IF(D59="",FALSE(),IF(ISNUMBER(D59),OR(D59&lt;=0,D59&gt;1),TRUE())),IF(E59="",FALSE(),IF(ISNUMBER(E59),OR(E59&lt;=0,E59&gt;1),TRUE()))),"saisir un rendement entre 1 % et 100 %",IF(NOT(ISNUMBER(C59)),"prix d'achat manquant",""))))</f>
        <v/>
      </c>
      <c r="I59" s="5"/>
    </row>
    <row r="60" spans="1:9" x14ac:dyDescent="0.25">
      <c r="A60" s="5"/>
      <c r="B60" s="5"/>
      <c r="C60" s="6"/>
      <c r="D60" s="7"/>
      <c r="E60" s="7"/>
      <c r="F60" s="8" t="str">
        <f>IF(A60="","",IF(D60="",1,IF(ISNUMBER(D60),D60,0))*IF(E60="",1,IF(ISNUMBER(E60),E60,0)))</f>
        <v/>
      </c>
      <c r="G60" s="9" t="str">
        <f>IF(OR(A60="",NOT(ISNUMBER(C60))),"",IF(OR(IF(D60="",FALSE(),IF(ISNUMBER(D60),OR(D60&lt;=0,D60&gt;1),TRUE())),IF(E60="",FALSE(),IF(ISNUMBER(E60),OR(E60&lt;=0,E60&gt;1),TRUE()))),"",ROUND(C60/F60,2)))</f>
        <v/>
      </c>
      <c r="H60" s="10" t="str">
        <f>IF(A60="","",IF(COUNTIF($A$5:$A$154,A60)&gt;1,"nom en double, seul le premier compte",IF(OR(IF(D60="",FALSE(),IF(ISNUMBER(D60),OR(D60&lt;=0,D60&gt;1),TRUE())),IF(E60="",FALSE(),IF(ISNUMBER(E60),OR(E60&lt;=0,E60&gt;1),TRUE()))),"saisir un rendement entre 1 % et 100 %",IF(NOT(ISNUMBER(C60)),"prix d'achat manquant",""))))</f>
        <v/>
      </c>
      <c r="I60" s="5"/>
    </row>
    <row r="61" spans="1:9" x14ac:dyDescent="0.25">
      <c r="A61" s="5"/>
      <c r="B61" s="5"/>
      <c r="C61" s="6"/>
      <c r="D61" s="7"/>
      <c r="E61" s="7"/>
      <c r="F61" s="8" t="str">
        <f>IF(A61="","",IF(D61="",1,IF(ISNUMBER(D61),D61,0))*IF(E61="",1,IF(ISNUMBER(E61),E61,0)))</f>
        <v/>
      </c>
      <c r="G61" s="9" t="str">
        <f>IF(OR(A61="",NOT(ISNUMBER(C61))),"",IF(OR(IF(D61="",FALSE(),IF(ISNUMBER(D61),OR(D61&lt;=0,D61&gt;1),TRUE())),IF(E61="",FALSE(),IF(ISNUMBER(E61),OR(E61&lt;=0,E61&gt;1),TRUE()))),"",ROUND(C61/F61,2)))</f>
        <v/>
      </c>
      <c r="H61" s="10" t="str">
        <f>IF(A61="","",IF(COUNTIF($A$5:$A$154,A61)&gt;1,"nom en double, seul le premier compte",IF(OR(IF(D61="",FALSE(),IF(ISNUMBER(D61),OR(D61&lt;=0,D61&gt;1),TRUE())),IF(E61="",FALSE(),IF(ISNUMBER(E61),OR(E61&lt;=0,E61&gt;1),TRUE()))),"saisir un rendement entre 1 % et 100 %",IF(NOT(ISNUMBER(C61)),"prix d'achat manquant",""))))</f>
        <v/>
      </c>
      <c r="I61" s="5"/>
    </row>
    <row r="62" spans="1:9" x14ac:dyDescent="0.25">
      <c r="A62" s="5"/>
      <c r="B62" s="5"/>
      <c r="C62" s="6"/>
      <c r="D62" s="7"/>
      <c r="E62" s="7"/>
      <c r="F62" s="8" t="str">
        <f>IF(A62="","",IF(D62="",1,IF(ISNUMBER(D62),D62,0))*IF(E62="",1,IF(ISNUMBER(E62),E62,0)))</f>
        <v/>
      </c>
      <c r="G62" s="9" t="str">
        <f>IF(OR(A62="",NOT(ISNUMBER(C62))),"",IF(OR(IF(D62="",FALSE(),IF(ISNUMBER(D62),OR(D62&lt;=0,D62&gt;1),TRUE())),IF(E62="",FALSE(),IF(ISNUMBER(E62),OR(E62&lt;=0,E62&gt;1),TRUE()))),"",ROUND(C62/F62,2)))</f>
        <v/>
      </c>
      <c r="H62" s="10" t="str">
        <f>IF(A62="","",IF(COUNTIF($A$5:$A$154,A62)&gt;1,"nom en double, seul le premier compte",IF(OR(IF(D62="",FALSE(),IF(ISNUMBER(D62),OR(D62&lt;=0,D62&gt;1),TRUE())),IF(E62="",FALSE(),IF(ISNUMBER(E62),OR(E62&lt;=0,E62&gt;1),TRUE()))),"saisir un rendement entre 1 % et 100 %",IF(NOT(ISNUMBER(C62)),"prix d'achat manquant",""))))</f>
        <v/>
      </c>
      <c r="I62" s="5"/>
    </row>
    <row r="63" spans="1:9" x14ac:dyDescent="0.25">
      <c r="A63" s="5"/>
      <c r="B63" s="5"/>
      <c r="C63" s="6"/>
      <c r="D63" s="7"/>
      <c r="E63" s="7"/>
      <c r="F63" s="8" t="str">
        <f>IF(A63="","",IF(D63="",1,IF(ISNUMBER(D63),D63,0))*IF(E63="",1,IF(ISNUMBER(E63),E63,0)))</f>
        <v/>
      </c>
      <c r="G63" s="9" t="str">
        <f>IF(OR(A63="",NOT(ISNUMBER(C63))),"",IF(OR(IF(D63="",FALSE(),IF(ISNUMBER(D63),OR(D63&lt;=0,D63&gt;1),TRUE())),IF(E63="",FALSE(),IF(ISNUMBER(E63),OR(E63&lt;=0,E63&gt;1),TRUE()))),"",ROUND(C63/F63,2)))</f>
        <v/>
      </c>
      <c r="H63" s="10" t="str">
        <f>IF(A63="","",IF(COUNTIF($A$5:$A$154,A63)&gt;1,"nom en double, seul le premier compte",IF(OR(IF(D63="",FALSE(),IF(ISNUMBER(D63),OR(D63&lt;=0,D63&gt;1),TRUE())),IF(E63="",FALSE(),IF(ISNUMBER(E63),OR(E63&lt;=0,E63&gt;1),TRUE()))),"saisir un rendement entre 1 % et 100 %",IF(NOT(ISNUMBER(C63)),"prix d'achat manquant",""))))</f>
        <v/>
      </c>
      <c r="I63" s="5"/>
    </row>
    <row r="64" spans="1:9" x14ac:dyDescent="0.25">
      <c r="A64" s="5"/>
      <c r="B64" s="5"/>
      <c r="C64" s="6"/>
      <c r="D64" s="7"/>
      <c r="E64" s="7"/>
      <c r="F64" s="8" t="str">
        <f>IF(A64="","",IF(D64="",1,IF(ISNUMBER(D64),D64,0))*IF(E64="",1,IF(ISNUMBER(E64),E64,0)))</f>
        <v/>
      </c>
      <c r="G64" s="9" t="str">
        <f>IF(OR(A64="",NOT(ISNUMBER(C64))),"",IF(OR(IF(D64="",FALSE(),IF(ISNUMBER(D64),OR(D64&lt;=0,D64&gt;1),TRUE())),IF(E64="",FALSE(),IF(ISNUMBER(E64),OR(E64&lt;=0,E64&gt;1),TRUE()))),"",ROUND(C64/F64,2)))</f>
        <v/>
      </c>
      <c r="H64" s="10" t="str">
        <f>IF(A64="","",IF(COUNTIF($A$5:$A$154,A64)&gt;1,"nom en double, seul le premier compte",IF(OR(IF(D64="",FALSE(),IF(ISNUMBER(D64),OR(D64&lt;=0,D64&gt;1),TRUE())),IF(E64="",FALSE(),IF(ISNUMBER(E64),OR(E64&lt;=0,E64&gt;1),TRUE()))),"saisir un rendement entre 1 % et 100 %",IF(NOT(ISNUMBER(C64)),"prix d'achat manquant",""))))</f>
        <v/>
      </c>
      <c r="I64" s="5"/>
    </row>
    <row r="65" spans="1:9" x14ac:dyDescent="0.25">
      <c r="A65" s="5"/>
      <c r="B65" s="5"/>
      <c r="C65" s="6"/>
      <c r="D65" s="7"/>
      <c r="E65" s="7"/>
      <c r="F65" s="8" t="str">
        <f>IF(A65="","",IF(D65="",1,IF(ISNUMBER(D65),D65,0))*IF(E65="",1,IF(ISNUMBER(E65),E65,0)))</f>
        <v/>
      </c>
      <c r="G65" s="9" t="str">
        <f>IF(OR(A65="",NOT(ISNUMBER(C65))),"",IF(OR(IF(D65="",FALSE(),IF(ISNUMBER(D65),OR(D65&lt;=0,D65&gt;1),TRUE())),IF(E65="",FALSE(),IF(ISNUMBER(E65),OR(E65&lt;=0,E65&gt;1),TRUE()))),"",ROUND(C65/F65,2)))</f>
        <v/>
      </c>
      <c r="H65" s="10" t="str">
        <f>IF(A65="","",IF(COUNTIF($A$5:$A$154,A65)&gt;1,"nom en double, seul le premier compte",IF(OR(IF(D65="",FALSE(),IF(ISNUMBER(D65),OR(D65&lt;=0,D65&gt;1),TRUE())),IF(E65="",FALSE(),IF(ISNUMBER(E65),OR(E65&lt;=0,E65&gt;1),TRUE()))),"saisir un rendement entre 1 % et 100 %",IF(NOT(ISNUMBER(C65)),"prix d'achat manquant",""))))</f>
        <v/>
      </c>
      <c r="I65" s="5"/>
    </row>
    <row r="66" spans="1:9" x14ac:dyDescent="0.25">
      <c r="A66" s="5"/>
      <c r="B66" s="5"/>
      <c r="C66" s="6"/>
      <c r="D66" s="7"/>
      <c r="E66" s="7"/>
      <c r="F66" s="8" t="str">
        <f>IF(A66="","",IF(D66="",1,IF(ISNUMBER(D66),D66,0))*IF(E66="",1,IF(ISNUMBER(E66),E66,0)))</f>
        <v/>
      </c>
      <c r="G66" s="9" t="str">
        <f>IF(OR(A66="",NOT(ISNUMBER(C66))),"",IF(OR(IF(D66="",FALSE(),IF(ISNUMBER(D66),OR(D66&lt;=0,D66&gt;1),TRUE())),IF(E66="",FALSE(),IF(ISNUMBER(E66),OR(E66&lt;=0,E66&gt;1),TRUE()))),"",ROUND(C66/F66,2)))</f>
        <v/>
      </c>
      <c r="H66" s="10" t="str">
        <f>IF(A66="","",IF(COUNTIF($A$5:$A$154,A66)&gt;1,"nom en double, seul le premier compte",IF(OR(IF(D66="",FALSE(),IF(ISNUMBER(D66),OR(D66&lt;=0,D66&gt;1),TRUE())),IF(E66="",FALSE(),IF(ISNUMBER(E66),OR(E66&lt;=0,E66&gt;1),TRUE()))),"saisir un rendement entre 1 % et 100 %",IF(NOT(ISNUMBER(C66)),"prix d'achat manquant",""))))</f>
        <v/>
      </c>
      <c r="I66" s="5"/>
    </row>
    <row r="67" spans="1:9" x14ac:dyDescent="0.25">
      <c r="A67" s="5"/>
      <c r="B67" s="5"/>
      <c r="C67" s="6"/>
      <c r="D67" s="7"/>
      <c r="E67" s="7"/>
      <c r="F67" s="8" t="str">
        <f>IF(A67="","",IF(D67="",1,IF(ISNUMBER(D67),D67,0))*IF(E67="",1,IF(ISNUMBER(E67),E67,0)))</f>
        <v/>
      </c>
      <c r="G67" s="9" t="str">
        <f>IF(OR(A67="",NOT(ISNUMBER(C67))),"",IF(OR(IF(D67="",FALSE(),IF(ISNUMBER(D67),OR(D67&lt;=0,D67&gt;1),TRUE())),IF(E67="",FALSE(),IF(ISNUMBER(E67),OR(E67&lt;=0,E67&gt;1),TRUE()))),"",ROUND(C67/F67,2)))</f>
        <v/>
      </c>
      <c r="H67" s="10" t="str">
        <f>IF(A67="","",IF(COUNTIF($A$5:$A$154,A67)&gt;1,"nom en double, seul le premier compte",IF(OR(IF(D67="",FALSE(),IF(ISNUMBER(D67),OR(D67&lt;=0,D67&gt;1),TRUE())),IF(E67="",FALSE(),IF(ISNUMBER(E67),OR(E67&lt;=0,E67&gt;1),TRUE()))),"saisir un rendement entre 1 % et 100 %",IF(NOT(ISNUMBER(C67)),"prix d'achat manquant",""))))</f>
        <v/>
      </c>
      <c r="I67" s="5"/>
    </row>
    <row r="68" spans="1:9" x14ac:dyDescent="0.25">
      <c r="A68" s="5"/>
      <c r="B68" s="5"/>
      <c r="C68" s="6"/>
      <c r="D68" s="7"/>
      <c r="E68" s="7"/>
      <c r="F68" s="8" t="str">
        <f>IF(A68="","",IF(D68="",1,IF(ISNUMBER(D68),D68,0))*IF(E68="",1,IF(ISNUMBER(E68),E68,0)))</f>
        <v/>
      </c>
      <c r="G68" s="9" t="str">
        <f>IF(OR(A68="",NOT(ISNUMBER(C68))),"",IF(OR(IF(D68="",FALSE(),IF(ISNUMBER(D68),OR(D68&lt;=0,D68&gt;1),TRUE())),IF(E68="",FALSE(),IF(ISNUMBER(E68),OR(E68&lt;=0,E68&gt;1),TRUE()))),"",ROUND(C68/F68,2)))</f>
        <v/>
      </c>
      <c r="H68" s="10" t="str">
        <f>IF(A68="","",IF(COUNTIF($A$5:$A$154,A68)&gt;1,"nom en double, seul le premier compte",IF(OR(IF(D68="",FALSE(),IF(ISNUMBER(D68),OR(D68&lt;=0,D68&gt;1),TRUE())),IF(E68="",FALSE(),IF(ISNUMBER(E68),OR(E68&lt;=0,E68&gt;1),TRUE()))),"saisir un rendement entre 1 % et 100 %",IF(NOT(ISNUMBER(C68)),"prix d'achat manquant",""))))</f>
        <v/>
      </c>
      <c r="I68" s="5"/>
    </row>
    <row r="69" spans="1:9" x14ac:dyDescent="0.25">
      <c r="A69" s="5"/>
      <c r="B69" s="5"/>
      <c r="C69" s="6"/>
      <c r="D69" s="7"/>
      <c r="E69" s="7"/>
      <c r="F69" s="8" t="str">
        <f>IF(A69="","",IF(D69="",1,IF(ISNUMBER(D69),D69,0))*IF(E69="",1,IF(ISNUMBER(E69),E69,0)))</f>
        <v/>
      </c>
      <c r="G69" s="9" t="str">
        <f>IF(OR(A69="",NOT(ISNUMBER(C69))),"",IF(OR(IF(D69="",FALSE(),IF(ISNUMBER(D69),OR(D69&lt;=0,D69&gt;1),TRUE())),IF(E69="",FALSE(),IF(ISNUMBER(E69),OR(E69&lt;=0,E69&gt;1),TRUE()))),"",ROUND(C69/F69,2)))</f>
        <v/>
      </c>
      <c r="H69" s="10" t="str">
        <f>IF(A69="","",IF(COUNTIF($A$5:$A$154,A69)&gt;1,"nom en double, seul le premier compte",IF(OR(IF(D69="",FALSE(),IF(ISNUMBER(D69),OR(D69&lt;=0,D69&gt;1),TRUE())),IF(E69="",FALSE(),IF(ISNUMBER(E69),OR(E69&lt;=0,E69&gt;1),TRUE()))),"saisir un rendement entre 1 % et 100 %",IF(NOT(ISNUMBER(C69)),"prix d'achat manquant",""))))</f>
        <v/>
      </c>
      <c r="I69" s="5"/>
    </row>
    <row r="70" spans="1:9" x14ac:dyDescent="0.25">
      <c r="A70" s="5"/>
      <c r="B70" s="5"/>
      <c r="C70" s="6"/>
      <c r="D70" s="7"/>
      <c r="E70" s="7"/>
      <c r="F70" s="8" t="str">
        <f>IF(A70="","",IF(D70="",1,IF(ISNUMBER(D70),D70,0))*IF(E70="",1,IF(ISNUMBER(E70),E70,0)))</f>
        <v/>
      </c>
      <c r="G70" s="9" t="str">
        <f>IF(OR(A70="",NOT(ISNUMBER(C70))),"",IF(OR(IF(D70="",FALSE(),IF(ISNUMBER(D70),OR(D70&lt;=0,D70&gt;1),TRUE())),IF(E70="",FALSE(),IF(ISNUMBER(E70),OR(E70&lt;=0,E70&gt;1),TRUE()))),"",ROUND(C70/F70,2)))</f>
        <v/>
      </c>
      <c r="H70" s="10" t="str">
        <f>IF(A70="","",IF(COUNTIF($A$5:$A$154,A70)&gt;1,"nom en double, seul le premier compte",IF(OR(IF(D70="",FALSE(),IF(ISNUMBER(D70),OR(D70&lt;=0,D70&gt;1),TRUE())),IF(E70="",FALSE(),IF(ISNUMBER(E70),OR(E70&lt;=0,E70&gt;1),TRUE()))),"saisir un rendement entre 1 % et 100 %",IF(NOT(ISNUMBER(C70)),"prix d'achat manquant",""))))</f>
        <v/>
      </c>
      <c r="I70" s="5"/>
    </row>
    <row r="71" spans="1:9" x14ac:dyDescent="0.25">
      <c r="A71" s="5"/>
      <c r="B71" s="5"/>
      <c r="C71" s="6"/>
      <c r="D71" s="7"/>
      <c r="E71" s="7"/>
      <c r="F71" s="8" t="str">
        <f>IF(A71="","",IF(D71="",1,IF(ISNUMBER(D71),D71,0))*IF(E71="",1,IF(ISNUMBER(E71),E71,0)))</f>
        <v/>
      </c>
      <c r="G71" s="9" t="str">
        <f>IF(OR(A71="",NOT(ISNUMBER(C71))),"",IF(OR(IF(D71="",FALSE(),IF(ISNUMBER(D71),OR(D71&lt;=0,D71&gt;1),TRUE())),IF(E71="",FALSE(),IF(ISNUMBER(E71),OR(E71&lt;=0,E71&gt;1),TRUE()))),"",ROUND(C71/F71,2)))</f>
        <v/>
      </c>
      <c r="H71" s="10" t="str">
        <f>IF(A71="","",IF(COUNTIF($A$5:$A$154,A71)&gt;1,"nom en double, seul le premier compte",IF(OR(IF(D71="",FALSE(),IF(ISNUMBER(D71),OR(D71&lt;=0,D71&gt;1),TRUE())),IF(E71="",FALSE(),IF(ISNUMBER(E71),OR(E71&lt;=0,E71&gt;1),TRUE()))),"saisir un rendement entre 1 % et 100 %",IF(NOT(ISNUMBER(C71)),"prix d'achat manquant",""))))</f>
        <v/>
      </c>
      <c r="I71" s="5"/>
    </row>
    <row r="72" spans="1:9" x14ac:dyDescent="0.25">
      <c r="A72" s="5"/>
      <c r="B72" s="5"/>
      <c r="C72" s="6"/>
      <c r="D72" s="7"/>
      <c r="E72" s="7"/>
      <c r="F72" s="8" t="str">
        <f>IF(A72="","",IF(D72="",1,IF(ISNUMBER(D72),D72,0))*IF(E72="",1,IF(ISNUMBER(E72),E72,0)))</f>
        <v/>
      </c>
      <c r="G72" s="9" t="str">
        <f>IF(OR(A72="",NOT(ISNUMBER(C72))),"",IF(OR(IF(D72="",FALSE(),IF(ISNUMBER(D72),OR(D72&lt;=0,D72&gt;1),TRUE())),IF(E72="",FALSE(),IF(ISNUMBER(E72),OR(E72&lt;=0,E72&gt;1),TRUE()))),"",ROUND(C72/F72,2)))</f>
        <v/>
      </c>
      <c r="H72" s="10" t="str">
        <f>IF(A72="","",IF(COUNTIF($A$5:$A$154,A72)&gt;1,"nom en double, seul le premier compte",IF(OR(IF(D72="",FALSE(),IF(ISNUMBER(D72),OR(D72&lt;=0,D72&gt;1),TRUE())),IF(E72="",FALSE(),IF(ISNUMBER(E72),OR(E72&lt;=0,E72&gt;1),TRUE()))),"saisir un rendement entre 1 % et 100 %",IF(NOT(ISNUMBER(C72)),"prix d'achat manquant",""))))</f>
        <v/>
      </c>
      <c r="I72" s="5"/>
    </row>
    <row r="73" spans="1:9" x14ac:dyDescent="0.25">
      <c r="A73" s="5"/>
      <c r="B73" s="5"/>
      <c r="C73" s="6"/>
      <c r="D73" s="7"/>
      <c r="E73" s="7"/>
      <c r="F73" s="8" t="str">
        <f>IF(A73="","",IF(D73="",1,IF(ISNUMBER(D73),D73,0))*IF(E73="",1,IF(ISNUMBER(E73),E73,0)))</f>
        <v/>
      </c>
      <c r="G73" s="9" t="str">
        <f>IF(OR(A73="",NOT(ISNUMBER(C73))),"",IF(OR(IF(D73="",FALSE(),IF(ISNUMBER(D73),OR(D73&lt;=0,D73&gt;1),TRUE())),IF(E73="",FALSE(),IF(ISNUMBER(E73),OR(E73&lt;=0,E73&gt;1),TRUE()))),"",ROUND(C73/F73,2)))</f>
        <v/>
      </c>
      <c r="H73" s="10" t="str">
        <f>IF(A73="","",IF(COUNTIF($A$5:$A$154,A73)&gt;1,"nom en double, seul le premier compte",IF(OR(IF(D73="",FALSE(),IF(ISNUMBER(D73),OR(D73&lt;=0,D73&gt;1),TRUE())),IF(E73="",FALSE(),IF(ISNUMBER(E73),OR(E73&lt;=0,E73&gt;1),TRUE()))),"saisir un rendement entre 1 % et 100 %",IF(NOT(ISNUMBER(C73)),"prix d'achat manquant",""))))</f>
        <v/>
      </c>
      <c r="I73" s="5"/>
    </row>
    <row r="74" spans="1:9" x14ac:dyDescent="0.25">
      <c r="A74" s="5"/>
      <c r="B74" s="5"/>
      <c r="C74" s="6"/>
      <c r="D74" s="7"/>
      <c r="E74" s="7"/>
      <c r="F74" s="8" t="str">
        <f>IF(A74="","",IF(D74="",1,IF(ISNUMBER(D74),D74,0))*IF(E74="",1,IF(ISNUMBER(E74),E74,0)))</f>
        <v/>
      </c>
      <c r="G74" s="9" t="str">
        <f>IF(OR(A74="",NOT(ISNUMBER(C74))),"",IF(OR(IF(D74="",FALSE(),IF(ISNUMBER(D74),OR(D74&lt;=0,D74&gt;1),TRUE())),IF(E74="",FALSE(),IF(ISNUMBER(E74),OR(E74&lt;=0,E74&gt;1),TRUE()))),"",ROUND(C74/F74,2)))</f>
        <v/>
      </c>
      <c r="H74" s="10" t="str">
        <f>IF(A74="","",IF(COUNTIF($A$5:$A$154,A74)&gt;1,"nom en double, seul le premier compte",IF(OR(IF(D74="",FALSE(),IF(ISNUMBER(D74),OR(D74&lt;=0,D74&gt;1),TRUE())),IF(E74="",FALSE(),IF(ISNUMBER(E74),OR(E74&lt;=0,E74&gt;1),TRUE()))),"saisir un rendement entre 1 % et 100 %",IF(NOT(ISNUMBER(C74)),"prix d'achat manquant",""))))</f>
        <v/>
      </c>
      <c r="I74" s="5"/>
    </row>
    <row r="75" spans="1:9" x14ac:dyDescent="0.25">
      <c r="A75" s="5"/>
      <c r="B75" s="5"/>
      <c r="C75" s="6"/>
      <c r="D75" s="7"/>
      <c r="E75" s="7"/>
      <c r="F75" s="8" t="str">
        <f>IF(A75="","",IF(D75="",1,IF(ISNUMBER(D75),D75,0))*IF(E75="",1,IF(ISNUMBER(E75),E75,0)))</f>
        <v/>
      </c>
      <c r="G75" s="9" t="str">
        <f>IF(OR(A75="",NOT(ISNUMBER(C75))),"",IF(OR(IF(D75="",FALSE(),IF(ISNUMBER(D75),OR(D75&lt;=0,D75&gt;1),TRUE())),IF(E75="",FALSE(),IF(ISNUMBER(E75),OR(E75&lt;=0,E75&gt;1),TRUE()))),"",ROUND(C75/F75,2)))</f>
        <v/>
      </c>
      <c r="H75" s="10" t="str">
        <f>IF(A75="","",IF(COUNTIF($A$5:$A$154,A75)&gt;1,"nom en double, seul le premier compte",IF(OR(IF(D75="",FALSE(),IF(ISNUMBER(D75),OR(D75&lt;=0,D75&gt;1),TRUE())),IF(E75="",FALSE(),IF(ISNUMBER(E75),OR(E75&lt;=0,E75&gt;1),TRUE()))),"saisir un rendement entre 1 % et 100 %",IF(NOT(ISNUMBER(C75)),"prix d'achat manquant",""))))</f>
        <v/>
      </c>
      <c r="I75" s="5"/>
    </row>
    <row r="76" spans="1:9" x14ac:dyDescent="0.25">
      <c r="A76" s="5"/>
      <c r="B76" s="5"/>
      <c r="C76" s="6"/>
      <c r="D76" s="7"/>
      <c r="E76" s="7"/>
      <c r="F76" s="8" t="str">
        <f>IF(A76="","",IF(D76="",1,IF(ISNUMBER(D76),D76,0))*IF(E76="",1,IF(ISNUMBER(E76),E76,0)))</f>
        <v/>
      </c>
      <c r="G76" s="9" t="str">
        <f>IF(OR(A76="",NOT(ISNUMBER(C76))),"",IF(OR(IF(D76="",FALSE(),IF(ISNUMBER(D76),OR(D76&lt;=0,D76&gt;1),TRUE())),IF(E76="",FALSE(),IF(ISNUMBER(E76),OR(E76&lt;=0,E76&gt;1),TRUE()))),"",ROUND(C76/F76,2)))</f>
        <v/>
      </c>
      <c r="H76" s="10" t="str">
        <f>IF(A76="","",IF(COUNTIF($A$5:$A$154,A76)&gt;1,"nom en double, seul le premier compte",IF(OR(IF(D76="",FALSE(),IF(ISNUMBER(D76),OR(D76&lt;=0,D76&gt;1),TRUE())),IF(E76="",FALSE(),IF(ISNUMBER(E76),OR(E76&lt;=0,E76&gt;1),TRUE()))),"saisir un rendement entre 1 % et 100 %",IF(NOT(ISNUMBER(C76)),"prix d'achat manquant",""))))</f>
        <v/>
      </c>
      <c r="I76" s="5"/>
    </row>
    <row r="77" spans="1:9" x14ac:dyDescent="0.25">
      <c r="A77" s="5"/>
      <c r="B77" s="5"/>
      <c r="C77" s="6"/>
      <c r="D77" s="7"/>
      <c r="E77" s="7"/>
      <c r="F77" s="8" t="str">
        <f>IF(A77="","",IF(D77="",1,IF(ISNUMBER(D77),D77,0))*IF(E77="",1,IF(ISNUMBER(E77),E77,0)))</f>
        <v/>
      </c>
      <c r="G77" s="9" t="str">
        <f>IF(OR(A77="",NOT(ISNUMBER(C77))),"",IF(OR(IF(D77="",FALSE(),IF(ISNUMBER(D77),OR(D77&lt;=0,D77&gt;1),TRUE())),IF(E77="",FALSE(),IF(ISNUMBER(E77),OR(E77&lt;=0,E77&gt;1),TRUE()))),"",ROUND(C77/F77,2)))</f>
        <v/>
      </c>
      <c r="H77" s="10" t="str">
        <f>IF(A77="","",IF(COUNTIF($A$5:$A$154,A77)&gt;1,"nom en double, seul le premier compte",IF(OR(IF(D77="",FALSE(),IF(ISNUMBER(D77),OR(D77&lt;=0,D77&gt;1),TRUE())),IF(E77="",FALSE(),IF(ISNUMBER(E77),OR(E77&lt;=0,E77&gt;1),TRUE()))),"saisir un rendement entre 1 % et 100 %",IF(NOT(ISNUMBER(C77)),"prix d'achat manquant",""))))</f>
        <v/>
      </c>
      <c r="I77" s="5"/>
    </row>
    <row r="78" spans="1:9" x14ac:dyDescent="0.25">
      <c r="A78" s="5"/>
      <c r="B78" s="5"/>
      <c r="C78" s="6"/>
      <c r="D78" s="7"/>
      <c r="E78" s="7"/>
      <c r="F78" s="8" t="str">
        <f>IF(A78="","",IF(D78="",1,IF(ISNUMBER(D78),D78,0))*IF(E78="",1,IF(ISNUMBER(E78),E78,0)))</f>
        <v/>
      </c>
      <c r="G78" s="9" t="str">
        <f>IF(OR(A78="",NOT(ISNUMBER(C78))),"",IF(OR(IF(D78="",FALSE(),IF(ISNUMBER(D78),OR(D78&lt;=0,D78&gt;1),TRUE())),IF(E78="",FALSE(),IF(ISNUMBER(E78),OR(E78&lt;=0,E78&gt;1),TRUE()))),"",ROUND(C78/F78,2)))</f>
        <v/>
      </c>
      <c r="H78" s="10" t="str">
        <f>IF(A78="","",IF(COUNTIF($A$5:$A$154,A78)&gt;1,"nom en double, seul le premier compte",IF(OR(IF(D78="",FALSE(),IF(ISNUMBER(D78),OR(D78&lt;=0,D78&gt;1),TRUE())),IF(E78="",FALSE(),IF(ISNUMBER(E78),OR(E78&lt;=0,E78&gt;1),TRUE()))),"saisir un rendement entre 1 % et 100 %",IF(NOT(ISNUMBER(C78)),"prix d'achat manquant",""))))</f>
        <v/>
      </c>
      <c r="I78" s="5"/>
    </row>
    <row r="79" spans="1:9" x14ac:dyDescent="0.25">
      <c r="A79" s="5"/>
      <c r="B79" s="5"/>
      <c r="C79" s="6"/>
      <c r="D79" s="7"/>
      <c r="E79" s="7"/>
      <c r="F79" s="8" t="str">
        <f>IF(A79="","",IF(D79="",1,IF(ISNUMBER(D79),D79,0))*IF(E79="",1,IF(ISNUMBER(E79),E79,0)))</f>
        <v/>
      </c>
      <c r="G79" s="9" t="str">
        <f>IF(OR(A79="",NOT(ISNUMBER(C79))),"",IF(OR(IF(D79="",FALSE(),IF(ISNUMBER(D79),OR(D79&lt;=0,D79&gt;1),TRUE())),IF(E79="",FALSE(),IF(ISNUMBER(E79),OR(E79&lt;=0,E79&gt;1),TRUE()))),"",ROUND(C79/F79,2)))</f>
        <v/>
      </c>
      <c r="H79" s="10" t="str">
        <f>IF(A79="","",IF(COUNTIF($A$5:$A$154,A79)&gt;1,"nom en double, seul le premier compte",IF(OR(IF(D79="",FALSE(),IF(ISNUMBER(D79),OR(D79&lt;=0,D79&gt;1),TRUE())),IF(E79="",FALSE(),IF(ISNUMBER(E79),OR(E79&lt;=0,E79&gt;1),TRUE()))),"saisir un rendement entre 1 % et 100 %",IF(NOT(ISNUMBER(C79)),"prix d'achat manquant",""))))</f>
        <v/>
      </c>
      <c r="I79" s="5"/>
    </row>
    <row r="80" spans="1:9" x14ac:dyDescent="0.25">
      <c r="A80" s="5"/>
      <c r="B80" s="5"/>
      <c r="C80" s="6"/>
      <c r="D80" s="7"/>
      <c r="E80" s="7"/>
      <c r="F80" s="8" t="str">
        <f>IF(A80="","",IF(D80="",1,IF(ISNUMBER(D80),D80,0))*IF(E80="",1,IF(ISNUMBER(E80),E80,0)))</f>
        <v/>
      </c>
      <c r="G80" s="9" t="str">
        <f>IF(OR(A80="",NOT(ISNUMBER(C80))),"",IF(OR(IF(D80="",FALSE(),IF(ISNUMBER(D80),OR(D80&lt;=0,D80&gt;1),TRUE())),IF(E80="",FALSE(),IF(ISNUMBER(E80),OR(E80&lt;=0,E80&gt;1),TRUE()))),"",ROUND(C80/F80,2)))</f>
        <v/>
      </c>
      <c r="H80" s="10" t="str">
        <f>IF(A80="","",IF(COUNTIF($A$5:$A$154,A80)&gt;1,"nom en double, seul le premier compte",IF(OR(IF(D80="",FALSE(),IF(ISNUMBER(D80),OR(D80&lt;=0,D80&gt;1),TRUE())),IF(E80="",FALSE(),IF(ISNUMBER(E80),OR(E80&lt;=0,E80&gt;1),TRUE()))),"saisir un rendement entre 1 % et 100 %",IF(NOT(ISNUMBER(C80)),"prix d'achat manquant",""))))</f>
        <v/>
      </c>
      <c r="I80" s="5"/>
    </row>
    <row r="81" spans="1:9" x14ac:dyDescent="0.25">
      <c r="A81" s="5"/>
      <c r="B81" s="5"/>
      <c r="C81" s="6"/>
      <c r="D81" s="7"/>
      <c r="E81" s="7"/>
      <c r="F81" s="8" t="str">
        <f>IF(A81="","",IF(D81="",1,IF(ISNUMBER(D81),D81,0))*IF(E81="",1,IF(ISNUMBER(E81),E81,0)))</f>
        <v/>
      </c>
      <c r="G81" s="9" t="str">
        <f>IF(OR(A81="",NOT(ISNUMBER(C81))),"",IF(OR(IF(D81="",FALSE(),IF(ISNUMBER(D81),OR(D81&lt;=0,D81&gt;1),TRUE())),IF(E81="",FALSE(),IF(ISNUMBER(E81),OR(E81&lt;=0,E81&gt;1),TRUE()))),"",ROUND(C81/F81,2)))</f>
        <v/>
      </c>
      <c r="H81" s="10" t="str">
        <f>IF(A81="","",IF(COUNTIF($A$5:$A$154,A81)&gt;1,"nom en double, seul le premier compte",IF(OR(IF(D81="",FALSE(),IF(ISNUMBER(D81),OR(D81&lt;=0,D81&gt;1),TRUE())),IF(E81="",FALSE(),IF(ISNUMBER(E81),OR(E81&lt;=0,E81&gt;1),TRUE()))),"saisir un rendement entre 1 % et 100 %",IF(NOT(ISNUMBER(C81)),"prix d'achat manquant",""))))</f>
        <v/>
      </c>
      <c r="I81" s="5"/>
    </row>
    <row r="82" spans="1:9" x14ac:dyDescent="0.25">
      <c r="A82" s="5"/>
      <c r="B82" s="5"/>
      <c r="C82" s="6"/>
      <c r="D82" s="7"/>
      <c r="E82" s="7"/>
      <c r="F82" s="8" t="str">
        <f>IF(A82="","",IF(D82="",1,IF(ISNUMBER(D82),D82,0))*IF(E82="",1,IF(ISNUMBER(E82),E82,0)))</f>
        <v/>
      </c>
      <c r="G82" s="9" t="str">
        <f>IF(OR(A82="",NOT(ISNUMBER(C82))),"",IF(OR(IF(D82="",FALSE(),IF(ISNUMBER(D82),OR(D82&lt;=0,D82&gt;1),TRUE())),IF(E82="",FALSE(),IF(ISNUMBER(E82),OR(E82&lt;=0,E82&gt;1),TRUE()))),"",ROUND(C82/F82,2)))</f>
        <v/>
      </c>
      <c r="H82" s="10" t="str">
        <f>IF(A82="","",IF(COUNTIF($A$5:$A$154,A82)&gt;1,"nom en double, seul le premier compte",IF(OR(IF(D82="",FALSE(),IF(ISNUMBER(D82),OR(D82&lt;=0,D82&gt;1),TRUE())),IF(E82="",FALSE(),IF(ISNUMBER(E82),OR(E82&lt;=0,E82&gt;1),TRUE()))),"saisir un rendement entre 1 % et 100 %",IF(NOT(ISNUMBER(C82)),"prix d'achat manquant",""))))</f>
        <v/>
      </c>
      <c r="I82" s="5"/>
    </row>
    <row r="83" spans="1:9" x14ac:dyDescent="0.25">
      <c r="A83" s="5"/>
      <c r="B83" s="5"/>
      <c r="C83" s="6"/>
      <c r="D83" s="7"/>
      <c r="E83" s="7"/>
      <c r="F83" s="8" t="str">
        <f>IF(A83="","",IF(D83="",1,IF(ISNUMBER(D83),D83,0))*IF(E83="",1,IF(ISNUMBER(E83),E83,0)))</f>
        <v/>
      </c>
      <c r="G83" s="9" t="str">
        <f>IF(OR(A83="",NOT(ISNUMBER(C83))),"",IF(OR(IF(D83="",FALSE(),IF(ISNUMBER(D83),OR(D83&lt;=0,D83&gt;1),TRUE())),IF(E83="",FALSE(),IF(ISNUMBER(E83),OR(E83&lt;=0,E83&gt;1),TRUE()))),"",ROUND(C83/F83,2)))</f>
        <v/>
      </c>
      <c r="H83" s="10" t="str">
        <f>IF(A83="","",IF(COUNTIF($A$5:$A$154,A83)&gt;1,"nom en double, seul le premier compte",IF(OR(IF(D83="",FALSE(),IF(ISNUMBER(D83),OR(D83&lt;=0,D83&gt;1),TRUE())),IF(E83="",FALSE(),IF(ISNUMBER(E83),OR(E83&lt;=0,E83&gt;1),TRUE()))),"saisir un rendement entre 1 % et 100 %",IF(NOT(ISNUMBER(C83)),"prix d'achat manquant",""))))</f>
        <v/>
      </c>
      <c r="I83" s="5"/>
    </row>
    <row r="84" spans="1:9" x14ac:dyDescent="0.25">
      <c r="A84" s="5"/>
      <c r="B84" s="5"/>
      <c r="C84" s="6"/>
      <c r="D84" s="7"/>
      <c r="E84" s="7"/>
      <c r="F84" s="8" t="str">
        <f>IF(A84="","",IF(D84="",1,IF(ISNUMBER(D84),D84,0))*IF(E84="",1,IF(ISNUMBER(E84),E84,0)))</f>
        <v/>
      </c>
      <c r="G84" s="9" t="str">
        <f>IF(OR(A84="",NOT(ISNUMBER(C84))),"",IF(OR(IF(D84="",FALSE(),IF(ISNUMBER(D84),OR(D84&lt;=0,D84&gt;1),TRUE())),IF(E84="",FALSE(),IF(ISNUMBER(E84),OR(E84&lt;=0,E84&gt;1),TRUE()))),"",ROUND(C84/F84,2)))</f>
        <v/>
      </c>
      <c r="H84" s="10" t="str">
        <f>IF(A84="","",IF(COUNTIF($A$5:$A$154,A84)&gt;1,"nom en double, seul le premier compte",IF(OR(IF(D84="",FALSE(),IF(ISNUMBER(D84),OR(D84&lt;=0,D84&gt;1),TRUE())),IF(E84="",FALSE(),IF(ISNUMBER(E84),OR(E84&lt;=0,E84&gt;1),TRUE()))),"saisir un rendement entre 1 % et 100 %",IF(NOT(ISNUMBER(C84)),"prix d'achat manquant",""))))</f>
        <v/>
      </c>
      <c r="I84" s="5"/>
    </row>
    <row r="85" spans="1:9" x14ac:dyDescent="0.25">
      <c r="A85" s="5"/>
      <c r="B85" s="5"/>
      <c r="C85" s="6"/>
      <c r="D85" s="7"/>
      <c r="E85" s="7"/>
      <c r="F85" s="8" t="str">
        <f>IF(A85="","",IF(D85="",1,IF(ISNUMBER(D85),D85,0))*IF(E85="",1,IF(ISNUMBER(E85),E85,0)))</f>
        <v/>
      </c>
      <c r="G85" s="9" t="str">
        <f>IF(OR(A85="",NOT(ISNUMBER(C85))),"",IF(OR(IF(D85="",FALSE(),IF(ISNUMBER(D85),OR(D85&lt;=0,D85&gt;1),TRUE())),IF(E85="",FALSE(),IF(ISNUMBER(E85),OR(E85&lt;=0,E85&gt;1),TRUE()))),"",ROUND(C85/F85,2)))</f>
        <v/>
      </c>
      <c r="H85" s="10" t="str">
        <f>IF(A85="","",IF(COUNTIF($A$5:$A$154,A85)&gt;1,"nom en double, seul le premier compte",IF(OR(IF(D85="",FALSE(),IF(ISNUMBER(D85),OR(D85&lt;=0,D85&gt;1),TRUE())),IF(E85="",FALSE(),IF(ISNUMBER(E85),OR(E85&lt;=0,E85&gt;1),TRUE()))),"saisir un rendement entre 1 % et 100 %",IF(NOT(ISNUMBER(C85)),"prix d'achat manquant",""))))</f>
        <v/>
      </c>
      <c r="I85" s="5"/>
    </row>
    <row r="86" spans="1:9" x14ac:dyDescent="0.25">
      <c r="A86" s="5"/>
      <c r="B86" s="5"/>
      <c r="C86" s="6"/>
      <c r="D86" s="7"/>
      <c r="E86" s="7"/>
      <c r="F86" s="8" t="str">
        <f>IF(A86="","",IF(D86="",1,IF(ISNUMBER(D86),D86,0))*IF(E86="",1,IF(ISNUMBER(E86),E86,0)))</f>
        <v/>
      </c>
      <c r="G86" s="9" t="str">
        <f>IF(OR(A86="",NOT(ISNUMBER(C86))),"",IF(OR(IF(D86="",FALSE(),IF(ISNUMBER(D86),OR(D86&lt;=0,D86&gt;1),TRUE())),IF(E86="",FALSE(),IF(ISNUMBER(E86),OR(E86&lt;=0,E86&gt;1),TRUE()))),"",ROUND(C86/F86,2)))</f>
        <v/>
      </c>
      <c r="H86" s="10" t="str">
        <f>IF(A86="","",IF(COUNTIF($A$5:$A$154,A86)&gt;1,"nom en double, seul le premier compte",IF(OR(IF(D86="",FALSE(),IF(ISNUMBER(D86),OR(D86&lt;=0,D86&gt;1),TRUE())),IF(E86="",FALSE(),IF(ISNUMBER(E86),OR(E86&lt;=0,E86&gt;1),TRUE()))),"saisir un rendement entre 1 % et 100 %",IF(NOT(ISNUMBER(C86)),"prix d'achat manquant",""))))</f>
        <v/>
      </c>
      <c r="I86" s="5"/>
    </row>
    <row r="87" spans="1:9" x14ac:dyDescent="0.25">
      <c r="A87" s="5"/>
      <c r="B87" s="5"/>
      <c r="C87" s="6"/>
      <c r="D87" s="7"/>
      <c r="E87" s="7"/>
      <c r="F87" s="8" t="str">
        <f>IF(A87="","",IF(D87="",1,IF(ISNUMBER(D87),D87,0))*IF(E87="",1,IF(ISNUMBER(E87),E87,0)))</f>
        <v/>
      </c>
      <c r="G87" s="9" t="str">
        <f>IF(OR(A87="",NOT(ISNUMBER(C87))),"",IF(OR(IF(D87="",FALSE(),IF(ISNUMBER(D87),OR(D87&lt;=0,D87&gt;1),TRUE())),IF(E87="",FALSE(),IF(ISNUMBER(E87),OR(E87&lt;=0,E87&gt;1),TRUE()))),"",ROUND(C87/F87,2)))</f>
        <v/>
      </c>
      <c r="H87" s="10" t="str">
        <f>IF(A87="","",IF(COUNTIF($A$5:$A$154,A87)&gt;1,"nom en double, seul le premier compte",IF(OR(IF(D87="",FALSE(),IF(ISNUMBER(D87),OR(D87&lt;=0,D87&gt;1),TRUE())),IF(E87="",FALSE(),IF(ISNUMBER(E87),OR(E87&lt;=0,E87&gt;1),TRUE()))),"saisir un rendement entre 1 % et 100 %",IF(NOT(ISNUMBER(C87)),"prix d'achat manquant",""))))</f>
        <v/>
      </c>
      <c r="I87" s="5"/>
    </row>
    <row r="88" spans="1:9" x14ac:dyDescent="0.25">
      <c r="A88" s="5"/>
      <c r="B88" s="5"/>
      <c r="C88" s="6"/>
      <c r="D88" s="7"/>
      <c r="E88" s="7"/>
      <c r="F88" s="8" t="str">
        <f>IF(A88="","",IF(D88="",1,IF(ISNUMBER(D88),D88,0))*IF(E88="",1,IF(ISNUMBER(E88),E88,0)))</f>
        <v/>
      </c>
      <c r="G88" s="9" t="str">
        <f>IF(OR(A88="",NOT(ISNUMBER(C88))),"",IF(OR(IF(D88="",FALSE(),IF(ISNUMBER(D88),OR(D88&lt;=0,D88&gt;1),TRUE())),IF(E88="",FALSE(),IF(ISNUMBER(E88),OR(E88&lt;=0,E88&gt;1),TRUE()))),"",ROUND(C88/F88,2)))</f>
        <v/>
      </c>
      <c r="H88" s="10" t="str">
        <f>IF(A88="","",IF(COUNTIF($A$5:$A$154,A88)&gt;1,"nom en double, seul le premier compte",IF(OR(IF(D88="",FALSE(),IF(ISNUMBER(D88),OR(D88&lt;=0,D88&gt;1),TRUE())),IF(E88="",FALSE(),IF(ISNUMBER(E88),OR(E88&lt;=0,E88&gt;1),TRUE()))),"saisir un rendement entre 1 % et 100 %",IF(NOT(ISNUMBER(C88)),"prix d'achat manquant",""))))</f>
        <v/>
      </c>
      <c r="I88" s="5"/>
    </row>
    <row r="89" spans="1:9" x14ac:dyDescent="0.25">
      <c r="A89" s="5"/>
      <c r="B89" s="5"/>
      <c r="C89" s="6"/>
      <c r="D89" s="7"/>
      <c r="E89" s="7"/>
      <c r="F89" s="8" t="str">
        <f>IF(A89="","",IF(D89="",1,IF(ISNUMBER(D89),D89,0))*IF(E89="",1,IF(ISNUMBER(E89),E89,0)))</f>
        <v/>
      </c>
      <c r="G89" s="9" t="str">
        <f>IF(OR(A89="",NOT(ISNUMBER(C89))),"",IF(OR(IF(D89="",FALSE(),IF(ISNUMBER(D89),OR(D89&lt;=0,D89&gt;1),TRUE())),IF(E89="",FALSE(),IF(ISNUMBER(E89),OR(E89&lt;=0,E89&gt;1),TRUE()))),"",ROUND(C89/F89,2)))</f>
        <v/>
      </c>
      <c r="H89" s="10" t="str">
        <f>IF(A89="","",IF(COUNTIF($A$5:$A$154,A89)&gt;1,"nom en double, seul le premier compte",IF(OR(IF(D89="",FALSE(),IF(ISNUMBER(D89),OR(D89&lt;=0,D89&gt;1),TRUE())),IF(E89="",FALSE(),IF(ISNUMBER(E89),OR(E89&lt;=0,E89&gt;1),TRUE()))),"saisir un rendement entre 1 % et 100 %",IF(NOT(ISNUMBER(C89)),"prix d'achat manquant",""))))</f>
        <v/>
      </c>
      <c r="I89" s="5"/>
    </row>
    <row r="90" spans="1:9" x14ac:dyDescent="0.25">
      <c r="A90" s="5"/>
      <c r="B90" s="5"/>
      <c r="C90" s="6"/>
      <c r="D90" s="7"/>
      <c r="E90" s="7"/>
      <c r="F90" s="8" t="str">
        <f>IF(A90="","",IF(D90="",1,IF(ISNUMBER(D90),D90,0))*IF(E90="",1,IF(ISNUMBER(E90),E90,0)))</f>
        <v/>
      </c>
      <c r="G90" s="9" t="str">
        <f>IF(OR(A90="",NOT(ISNUMBER(C90))),"",IF(OR(IF(D90="",FALSE(),IF(ISNUMBER(D90),OR(D90&lt;=0,D90&gt;1),TRUE())),IF(E90="",FALSE(),IF(ISNUMBER(E90),OR(E90&lt;=0,E90&gt;1),TRUE()))),"",ROUND(C90/F90,2)))</f>
        <v/>
      </c>
      <c r="H90" s="10" t="str">
        <f>IF(A90="","",IF(COUNTIF($A$5:$A$154,A90)&gt;1,"nom en double, seul le premier compte",IF(OR(IF(D90="",FALSE(),IF(ISNUMBER(D90),OR(D90&lt;=0,D90&gt;1),TRUE())),IF(E90="",FALSE(),IF(ISNUMBER(E90),OR(E90&lt;=0,E90&gt;1),TRUE()))),"saisir un rendement entre 1 % et 100 %",IF(NOT(ISNUMBER(C90)),"prix d'achat manquant",""))))</f>
        <v/>
      </c>
      <c r="I90" s="5"/>
    </row>
    <row r="91" spans="1:9" x14ac:dyDescent="0.25">
      <c r="A91" s="5"/>
      <c r="B91" s="5"/>
      <c r="C91" s="6"/>
      <c r="D91" s="7"/>
      <c r="E91" s="7"/>
      <c r="F91" s="8" t="str">
        <f>IF(A91="","",IF(D91="",1,IF(ISNUMBER(D91),D91,0))*IF(E91="",1,IF(ISNUMBER(E91),E91,0)))</f>
        <v/>
      </c>
      <c r="G91" s="9" t="str">
        <f>IF(OR(A91="",NOT(ISNUMBER(C91))),"",IF(OR(IF(D91="",FALSE(),IF(ISNUMBER(D91),OR(D91&lt;=0,D91&gt;1),TRUE())),IF(E91="",FALSE(),IF(ISNUMBER(E91),OR(E91&lt;=0,E91&gt;1),TRUE()))),"",ROUND(C91/F91,2)))</f>
        <v/>
      </c>
      <c r="H91" s="10" t="str">
        <f>IF(A91="","",IF(COUNTIF($A$5:$A$154,A91)&gt;1,"nom en double, seul le premier compte",IF(OR(IF(D91="",FALSE(),IF(ISNUMBER(D91),OR(D91&lt;=0,D91&gt;1),TRUE())),IF(E91="",FALSE(),IF(ISNUMBER(E91),OR(E91&lt;=0,E91&gt;1),TRUE()))),"saisir un rendement entre 1 % et 100 %",IF(NOT(ISNUMBER(C91)),"prix d'achat manquant",""))))</f>
        <v/>
      </c>
      <c r="I91" s="5"/>
    </row>
    <row r="92" spans="1:9" x14ac:dyDescent="0.25">
      <c r="A92" s="5"/>
      <c r="B92" s="5"/>
      <c r="C92" s="6"/>
      <c r="D92" s="7"/>
      <c r="E92" s="7"/>
      <c r="F92" s="8" t="str">
        <f>IF(A92="","",IF(D92="",1,IF(ISNUMBER(D92),D92,0))*IF(E92="",1,IF(ISNUMBER(E92),E92,0)))</f>
        <v/>
      </c>
      <c r="G92" s="9" t="str">
        <f>IF(OR(A92="",NOT(ISNUMBER(C92))),"",IF(OR(IF(D92="",FALSE(),IF(ISNUMBER(D92),OR(D92&lt;=0,D92&gt;1),TRUE())),IF(E92="",FALSE(),IF(ISNUMBER(E92),OR(E92&lt;=0,E92&gt;1),TRUE()))),"",ROUND(C92/F92,2)))</f>
        <v/>
      </c>
      <c r="H92" s="10" t="str">
        <f>IF(A92="","",IF(COUNTIF($A$5:$A$154,A92)&gt;1,"nom en double, seul le premier compte",IF(OR(IF(D92="",FALSE(),IF(ISNUMBER(D92),OR(D92&lt;=0,D92&gt;1),TRUE())),IF(E92="",FALSE(),IF(ISNUMBER(E92),OR(E92&lt;=0,E92&gt;1),TRUE()))),"saisir un rendement entre 1 % et 100 %",IF(NOT(ISNUMBER(C92)),"prix d'achat manquant",""))))</f>
        <v/>
      </c>
      <c r="I92" s="5"/>
    </row>
    <row r="93" spans="1:9" x14ac:dyDescent="0.25">
      <c r="A93" s="5"/>
      <c r="B93" s="5"/>
      <c r="C93" s="6"/>
      <c r="D93" s="7"/>
      <c r="E93" s="7"/>
      <c r="F93" s="8" t="str">
        <f>IF(A93="","",IF(D93="",1,IF(ISNUMBER(D93),D93,0))*IF(E93="",1,IF(ISNUMBER(E93),E93,0)))</f>
        <v/>
      </c>
      <c r="G93" s="9" t="str">
        <f>IF(OR(A93="",NOT(ISNUMBER(C93))),"",IF(OR(IF(D93="",FALSE(),IF(ISNUMBER(D93),OR(D93&lt;=0,D93&gt;1),TRUE())),IF(E93="",FALSE(),IF(ISNUMBER(E93),OR(E93&lt;=0,E93&gt;1),TRUE()))),"",ROUND(C93/F93,2)))</f>
        <v/>
      </c>
      <c r="H93" s="10" t="str">
        <f>IF(A93="","",IF(COUNTIF($A$5:$A$154,A93)&gt;1,"nom en double, seul le premier compte",IF(OR(IF(D93="",FALSE(),IF(ISNUMBER(D93),OR(D93&lt;=0,D93&gt;1),TRUE())),IF(E93="",FALSE(),IF(ISNUMBER(E93),OR(E93&lt;=0,E93&gt;1),TRUE()))),"saisir un rendement entre 1 % et 100 %",IF(NOT(ISNUMBER(C93)),"prix d'achat manquant",""))))</f>
        <v/>
      </c>
      <c r="I93" s="5"/>
    </row>
    <row r="94" spans="1:9" x14ac:dyDescent="0.25">
      <c r="A94" s="5"/>
      <c r="B94" s="5"/>
      <c r="C94" s="6"/>
      <c r="D94" s="7"/>
      <c r="E94" s="7"/>
      <c r="F94" s="8" t="str">
        <f>IF(A94="","",IF(D94="",1,IF(ISNUMBER(D94),D94,0))*IF(E94="",1,IF(ISNUMBER(E94),E94,0)))</f>
        <v/>
      </c>
      <c r="G94" s="9" t="str">
        <f>IF(OR(A94="",NOT(ISNUMBER(C94))),"",IF(OR(IF(D94="",FALSE(),IF(ISNUMBER(D94),OR(D94&lt;=0,D94&gt;1),TRUE())),IF(E94="",FALSE(),IF(ISNUMBER(E94),OR(E94&lt;=0,E94&gt;1),TRUE()))),"",ROUND(C94/F94,2)))</f>
        <v/>
      </c>
      <c r="H94" s="10" t="str">
        <f>IF(A94="","",IF(COUNTIF($A$5:$A$154,A94)&gt;1,"nom en double, seul le premier compte",IF(OR(IF(D94="",FALSE(),IF(ISNUMBER(D94),OR(D94&lt;=0,D94&gt;1),TRUE())),IF(E94="",FALSE(),IF(ISNUMBER(E94),OR(E94&lt;=0,E94&gt;1),TRUE()))),"saisir un rendement entre 1 % et 100 %",IF(NOT(ISNUMBER(C94)),"prix d'achat manquant",""))))</f>
        <v/>
      </c>
      <c r="I94" s="5"/>
    </row>
    <row r="95" spans="1:9" x14ac:dyDescent="0.25">
      <c r="A95" s="5"/>
      <c r="B95" s="5"/>
      <c r="C95" s="6"/>
      <c r="D95" s="7"/>
      <c r="E95" s="7"/>
      <c r="F95" s="8" t="str">
        <f>IF(A95="","",IF(D95="",1,IF(ISNUMBER(D95),D95,0))*IF(E95="",1,IF(ISNUMBER(E95),E95,0)))</f>
        <v/>
      </c>
      <c r="G95" s="9" t="str">
        <f>IF(OR(A95="",NOT(ISNUMBER(C95))),"",IF(OR(IF(D95="",FALSE(),IF(ISNUMBER(D95),OR(D95&lt;=0,D95&gt;1),TRUE())),IF(E95="",FALSE(),IF(ISNUMBER(E95),OR(E95&lt;=0,E95&gt;1),TRUE()))),"",ROUND(C95/F95,2)))</f>
        <v/>
      </c>
      <c r="H95" s="10" t="str">
        <f>IF(A95="","",IF(COUNTIF($A$5:$A$154,A95)&gt;1,"nom en double, seul le premier compte",IF(OR(IF(D95="",FALSE(),IF(ISNUMBER(D95),OR(D95&lt;=0,D95&gt;1),TRUE())),IF(E95="",FALSE(),IF(ISNUMBER(E95),OR(E95&lt;=0,E95&gt;1),TRUE()))),"saisir un rendement entre 1 % et 100 %",IF(NOT(ISNUMBER(C95)),"prix d'achat manquant",""))))</f>
        <v/>
      </c>
      <c r="I95" s="5"/>
    </row>
    <row r="96" spans="1:9" x14ac:dyDescent="0.25">
      <c r="A96" s="5"/>
      <c r="B96" s="5"/>
      <c r="C96" s="6"/>
      <c r="D96" s="7"/>
      <c r="E96" s="7"/>
      <c r="F96" s="8" t="str">
        <f>IF(A96="","",IF(D96="",1,IF(ISNUMBER(D96),D96,0))*IF(E96="",1,IF(ISNUMBER(E96),E96,0)))</f>
        <v/>
      </c>
      <c r="G96" s="9" t="str">
        <f>IF(OR(A96="",NOT(ISNUMBER(C96))),"",IF(OR(IF(D96="",FALSE(),IF(ISNUMBER(D96),OR(D96&lt;=0,D96&gt;1),TRUE())),IF(E96="",FALSE(),IF(ISNUMBER(E96),OR(E96&lt;=0,E96&gt;1),TRUE()))),"",ROUND(C96/F96,2)))</f>
        <v/>
      </c>
      <c r="H96" s="10" t="str">
        <f>IF(A96="","",IF(COUNTIF($A$5:$A$154,A96)&gt;1,"nom en double, seul le premier compte",IF(OR(IF(D96="",FALSE(),IF(ISNUMBER(D96),OR(D96&lt;=0,D96&gt;1),TRUE())),IF(E96="",FALSE(),IF(ISNUMBER(E96),OR(E96&lt;=0,E96&gt;1),TRUE()))),"saisir un rendement entre 1 % et 100 %",IF(NOT(ISNUMBER(C96)),"prix d'achat manquant",""))))</f>
        <v/>
      </c>
      <c r="I96" s="5"/>
    </row>
    <row r="97" spans="1:9" x14ac:dyDescent="0.25">
      <c r="A97" s="5"/>
      <c r="B97" s="5"/>
      <c r="C97" s="6"/>
      <c r="D97" s="7"/>
      <c r="E97" s="7"/>
      <c r="F97" s="8" t="str">
        <f>IF(A97="","",IF(D97="",1,IF(ISNUMBER(D97),D97,0))*IF(E97="",1,IF(ISNUMBER(E97),E97,0)))</f>
        <v/>
      </c>
      <c r="G97" s="9" t="str">
        <f>IF(OR(A97="",NOT(ISNUMBER(C97))),"",IF(OR(IF(D97="",FALSE(),IF(ISNUMBER(D97),OR(D97&lt;=0,D97&gt;1),TRUE())),IF(E97="",FALSE(),IF(ISNUMBER(E97),OR(E97&lt;=0,E97&gt;1),TRUE()))),"",ROUND(C97/F97,2)))</f>
        <v/>
      </c>
      <c r="H97" s="10" t="str">
        <f>IF(A97="","",IF(COUNTIF($A$5:$A$154,A97)&gt;1,"nom en double, seul le premier compte",IF(OR(IF(D97="",FALSE(),IF(ISNUMBER(D97),OR(D97&lt;=0,D97&gt;1),TRUE())),IF(E97="",FALSE(),IF(ISNUMBER(E97),OR(E97&lt;=0,E97&gt;1),TRUE()))),"saisir un rendement entre 1 % et 100 %",IF(NOT(ISNUMBER(C97)),"prix d'achat manquant",""))))</f>
        <v/>
      </c>
      <c r="I97" s="5"/>
    </row>
    <row r="98" spans="1:9" x14ac:dyDescent="0.25">
      <c r="A98" s="5"/>
      <c r="B98" s="5"/>
      <c r="C98" s="6"/>
      <c r="D98" s="7"/>
      <c r="E98" s="7"/>
      <c r="F98" s="8" t="str">
        <f>IF(A98="","",IF(D98="",1,IF(ISNUMBER(D98),D98,0))*IF(E98="",1,IF(ISNUMBER(E98),E98,0)))</f>
        <v/>
      </c>
      <c r="G98" s="9" t="str">
        <f>IF(OR(A98="",NOT(ISNUMBER(C98))),"",IF(OR(IF(D98="",FALSE(),IF(ISNUMBER(D98),OR(D98&lt;=0,D98&gt;1),TRUE())),IF(E98="",FALSE(),IF(ISNUMBER(E98),OR(E98&lt;=0,E98&gt;1),TRUE()))),"",ROUND(C98/F98,2)))</f>
        <v/>
      </c>
      <c r="H98" s="10" t="str">
        <f>IF(A98="","",IF(COUNTIF($A$5:$A$154,A98)&gt;1,"nom en double, seul le premier compte",IF(OR(IF(D98="",FALSE(),IF(ISNUMBER(D98),OR(D98&lt;=0,D98&gt;1),TRUE())),IF(E98="",FALSE(),IF(ISNUMBER(E98),OR(E98&lt;=0,E98&gt;1),TRUE()))),"saisir un rendement entre 1 % et 100 %",IF(NOT(ISNUMBER(C98)),"prix d'achat manquant",""))))</f>
        <v/>
      </c>
      <c r="I98" s="5"/>
    </row>
    <row r="99" spans="1:9" x14ac:dyDescent="0.25">
      <c r="A99" s="5"/>
      <c r="B99" s="5"/>
      <c r="C99" s="6"/>
      <c r="D99" s="7"/>
      <c r="E99" s="7"/>
      <c r="F99" s="8" t="str">
        <f>IF(A99="","",IF(D99="",1,IF(ISNUMBER(D99),D99,0))*IF(E99="",1,IF(ISNUMBER(E99),E99,0)))</f>
        <v/>
      </c>
      <c r="G99" s="9" t="str">
        <f>IF(OR(A99="",NOT(ISNUMBER(C99))),"",IF(OR(IF(D99="",FALSE(),IF(ISNUMBER(D99),OR(D99&lt;=0,D99&gt;1),TRUE())),IF(E99="",FALSE(),IF(ISNUMBER(E99),OR(E99&lt;=0,E99&gt;1),TRUE()))),"",ROUND(C99/F99,2)))</f>
        <v/>
      </c>
      <c r="H99" s="10" t="str">
        <f>IF(A99="","",IF(COUNTIF($A$5:$A$154,A99)&gt;1,"nom en double, seul le premier compte",IF(OR(IF(D99="",FALSE(),IF(ISNUMBER(D99),OR(D99&lt;=0,D99&gt;1),TRUE())),IF(E99="",FALSE(),IF(ISNUMBER(E99),OR(E99&lt;=0,E99&gt;1),TRUE()))),"saisir un rendement entre 1 % et 100 %",IF(NOT(ISNUMBER(C99)),"prix d'achat manquant",""))))</f>
        <v/>
      </c>
      <c r="I99" s="5"/>
    </row>
    <row r="100" spans="1:9" x14ac:dyDescent="0.25">
      <c r="A100" s="5"/>
      <c r="B100" s="5"/>
      <c r="C100" s="6"/>
      <c r="D100" s="7"/>
      <c r="E100" s="7"/>
      <c r="F100" s="8" t="str">
        <f>IF(A100="","",IF(D100="",1,IF(ISNUMBER(D100),D100,0))*IF(E100="",1,IF(ISNUMBER(E100),E100,0)))</f>
        <v/>
      </c>
      <c r="G100" s="9" t="str">
        <f>IF(OR(A100="",NOT(ISNUMBER(C100))),"",IF(OR(IF(D100="",FALSE(),IF(ISNUMBER(D100),OR(D100&lt;=0,D100&gt;1),TRUE())),IF(E100="",FALSE(),IF(ISNUMBER(E100),OR(E100&lt;=0,E100&gt;1),TRUE()))),"",ROUND(C100/F100,2)))</f>
        <v/>
      </c>
      <c r="H100" s="10" t="str">
        <f>IF(A100="","",IF(COUNTIF($A$5:$A$154,A100)&gt;1,"nom en double, seul le premier compte",IF(OR(IF(D100="",FALSE(),IF(ISNUMBER(D100),OR(D100&lt;=0,D100&gt;1),TRUE())),IF(E100="",FALSE(),IF(ISNUMBER(E100),OR(E100&lt;=0,E100&gt;1),TRUE()))),"saisir un rendement entre 1 % et 100 %",IF(NOT(ISNUMBER(C100)),"prix d'achat manquant",""))))</f>
        <v/>
      </c>
      <c r="I100" s="5"/>
    </row>
    <row r="101" spans="1:9" x14ac:dyDescent="0.25">
      <c r="A101" s="5"/>
      <c r="B101" s="5"/>
      <c r="C101" s="6"/>
      <c r="D101" s="7"/>
      <c r="E101" s="7"/>
      <c r="F101" s="8" t="str">
        <f>IF(A101="","",IF(D101="",1,IF(ISNUMBER(D101),D101,0))*IF(E101="",1,IF(ISNUMBER(E101),E101,0)))</f>
        <v/>
      </c>
      <c r="G101" s="9" t="str">
        <f>IF(OR(A101="",NOT(ISNUMBER(C101))),"",IF(OR(IF(D101="",FALSE(),IF(ISNUMBER(D101),OR(D101&lt;=0,D101&gt;1),TRUE())),IF(E101="",FALSE(),IF(ISNUMBER(E101),OR(E101&lt;=0,E101&gt;1),TRUE()))),"",ROUND(C101/F101,2)))</f>
        <v/>
      </c>
      <c r="H101" s="10" t="str">
        <f>IF(A101="","",IF(COUNTIF($A$5:$A$154,A101)&gt;1,"nom en double, seul le premier compte",IF(OR(IF(D101="",FALSE(),IF(ISNUMBER(D101),OR(D101&lt;=0,D101&gt;1),TRUE())),IF(E101="",FALSE(),IF(ISNUMBER(E101),OR(E101&lt;=0,E101&gt;1),TRUE()))),"saisir un rendement entre 1 % et 100 %",IF(NOT(ISNUMBER(C101)),"prix d'achat manquant",""))))</f>
        <v/>
      </c>
      <c r="I101" s="5"/>
    </row>
    <row r="102" spans="1:9" x14ac:dyDescent="0.25">
      <c r="A102" s="5"/>
      <c r="B102" s="5"/>
      <c r="C102" s="6"/>
      <c r="D102" s="7"/>
      <c r="E102" s="7"/>
      <c r="F102" s="8" t="str">
        <f>IF(A102="","",IF(D102="",1,IF(ISNUMBER(D102),D102,0))*IF(E102="",1,IF(ISNUMBER(E102),E102,0)))</f>
        <v/>
      </c>
      <c r="G102" s="9" t="str">
        <f>IF(OR(A102="",NOT(ISNUMBER(C102))),"",IF(OR(IF(D102="",FALSE(),IF(ISNUMBER(D102),OR(D102&lt;=0,D102&gt;1),TRUE())),IF(E102="",FALSE(),IF(ISNUMBER(E102),OR(E102&lt;=0,E102&gt;1),TRUE()))),"",ROUND(C102/F102,2)))</f>
        <v/>
      </c>
      <c r="H102" s="10" t="str">
        <f>IF(A102="","",IF(COUNTIF($A$5:$A$154,A102)&gt;1,"nom en double, seul le premier compte",IF(OR(IF(D102="",FALSE(),IF(ISNUMBER(D102),OR(D102&lt;=0,D102&gt;1),TRUE())),IF(E102="",FALSE(),IF(ISNUMBER(E102),OR(E102&lt;=0,E102&gt;1),TRUE()))),"saisir un rendement entre 1 % et 100 %",IF(NOT(ISNUMBER(C102)),"prix d'achat manquant",""))))</f>
        <v/>
      </c>
      <c r="I102" s="5"/>
    </row>
    <row r="103" spans="1:9" x14ac:dyDescent="0.25">
      <c r="A103" s="5"/>
      <c r="B103" s="5"/>
      <c r="C103" s="6"/>
      <c r="D103" s="7"/>
      <c r="E103" s="7"/>
      <c r="F103" s="8" t="str">
        <f>IF(A103="","",IF(D103="",1,IF(ISNUMBER(D103),D103,0))*IF(E103="",1,IF(ISNUMBER(E103),E103,0)))</f>
        <v/>
      </c>
      <c r="G103" s="9" t="str">
        <f>IF(OR(A103="",NOT(ISNUMBER(C103))),"",IF(OR(IF(D103="",FALSE(),IF(ISNUMBER(D103),OR(D103&lt;=0,D103&gt;1),TRUE())),IF(E103="",FALSE(),IF(ISNUMBER(E103),OR(E103&lt;=0,E103&gt;1),TRUE()))),"",ROUND(C103/F103,2)))</f>
        <v/>
      </c>
      <c r="H103" s="10" t="str">
        <f>IF(A103="","",IF(COUNTIF($A$5:$A$154,A103)&gt;1,"nom en double, seul le premier compte",IF(OR(IF(D103="",FALSE(),IF(ISNUMBER(D103),OR(D103&lt;=0,D103&gt;1),TRUE())),IF(E103="",FALSE(),IF(ISNUMBER(E103),OR(E103&lt;=0,E103&gt;1),TRUE()))),"saisir un rendement entre 1 % et 100 %",IF(NOT(ISNUMBER(C103)),"prix d'achat manquant",""))))</f>
        <v/>
      </c>
      <c r="I103" s="5"/>
    </row>
    <row r="104" spans="1:9" x14ac:dyDescent="0.25">
      <c r="A104" s="5"/>
      <c r="B104" s="5"/>
      <c r="C104" s="6"/>
      <c r="D104" s="7"/>
      <c r="E104" s="7"/>
      <c r="F104" s="8" t="str">
        <f>IF(A104="","",IF(D104="",1,IF(ISNUMBER(D104),D104,0))*IF(E104="",1,IF(ISNUMBER(E104),E104,0)))</f>
        <v/>
      </c>
      <c r="G104" s="9" t="str">
        <f>IF(OR(A104="",NOT(ISNUMBER(C104))),"",IF(OR(IF(D104="",FALSE(),IF(ISNUMBER(D104),OR(D104&lt;=0,D104&gt;1),TRUE())),IF(E104="",FALSE(),IF(ISNUMBER(E104),OR(E104&lt;=0,E104&gt;1),TRUE()))),"",ROUND(C104/F104,2)))</f>
        <v/>
      </c>
      <c r="H104" s="10" t="str">
        <f>IF(A104="","",IF(COUNTIF($A$5:$A$154,A104)&gt;1,"nom en double, seul le premier compte",IF(OR(IF(D104="",FALSE(),IF(ISNUMBER(D104),OR(D104&lt;=0,D104&gt;1),TRUE())),IF(E104="",FALSE(),IF(ISNUMBER(E104),OR(E104&lt;=0,E104&gt;1),TRUE()))),"saisir un rendement entre 1 % et 100 %",IF(NOT(ISNUMBER(C104)),"prix d'achat manquant",""))))</f>
        <v/>
      </c>
      <c r="I104" s="5"/>
    </row>
    <row r="105" spans="1:9" x14ac:dyDescent="0.25">
      <c r="A105" s="5"/>
      <c r="B105" s="5"/>
      <c r="C105" s="6"/>
      <c r="D105" s="7"/>
      <c r="E105" s="7"/>
      <c r="F105" s="8" t="str">
        <f>IF(A105="","",IF(D105="",1,IF(ISNUMBER(D105),D105,0))*IF(E105="",1,IF(ISNUMBER(E105),E105,0)))</f>
        <v/>
      </c>
      <c r="G105" s="9" t="str">
        <f>IF(OR(A105="",NOT(ISNUMBER(C105))),"",IF(OR(IF(D105="",FALSE(),IF(ISNUMBER(D105),OR(D105&lt;=0,D105&gt;1),TRUE())),IF(E105="",FALSE(),IF(ISNUMBER(E105),OR(E105&lt;=0,E105&gt;1),TRUE()))),"",ROUND(C105/F105,2)))</f>
        <v/>
      </c>
      <c r="H105" s="10" t="str">
        <f>IF(A105="","",IF(COUNTIF($A$5:$A$154,A105)&gt;1,"nom en double, seul le premier compte",IF(OR(IF(D105="",FALSE(),IF(ISNUMBER(D105),OR(D105&lt;=0,D105&gt;1),TRUE())),IF(E105="",FALSE(),IF(ISNUMBER(E105),OR(E105&lt;=0,E105&gt;1),TRUE()))),"saisir un rendement entre 1 % et 100 %",IF(NOT(ISNUMBER(C105)),"prix d'achat manquant",""))))</f>
        <v/>
      </c>
      <c r="I105" s="5"/>
    </row>
    <row r="106" spans="1:9" x14ac:dyDescent="0.25">
      <c r="A106" s="5"/>
      <c r="B106" s="5"/>
      <c r="C106" s="6"/>
      <c r="D106" s="7"/>
      <c r="E106" s="7"/>
      <c r="F106" s="8" t="str">
        <f>IF(A106="","",IF(D106="",1,IF(ISNUMBER(D106),D106,0))*IF(E106="",1,IF(ISNUMBER(E106),E106,0)))</f>
        <v/>
      </c>
      <c r="G106" s="9" t="str">
        <f>IF(OR(A106="",NOT(ISNUMBER(C106))),"",IF(OR(IF(D106="",FALSE(),IF(ISNUMBER(D106),OR(D106&lt;=0,D106&gt;1),TRUE())),IF(E106="",FALSE(),IF(ISNUMBER(E106),OR(E106&lt;=0,E106&gt;1),TRUE()))),"",ROUND(C106/F106,2)))</f>
        <v/>
      </c>
      <c r="H106" s="10" t="str">
        <f>IF(A106="","",IF(COUNTIF($A$5:$A$154,A106)&gt;1,"nom en double, seul le premier compte",IF(OR(IF(D106="",FALSE(),IF(ISNUMBER(D106),OR(D106&lt;=0,D106&gt;1),TRUE())),IF(E106="",FALSE(),IF(ISNUMBER(E106),OR(E106&lt;=0,E106&gt;1),TRUE()))),"saisir un rendement entre 1 % et 100 %",IF(NOT(ISNUMBER(C106)),"prix d'achat manquant",""))))</f>
        <v/>
      </c>
      <c r="I106" s="5"/>
    </row>
    <row r="107" spans="1:9" x14ac:dyDescent="0.25">
      <c r="A107" s="5"/>
      <c r="B107" s="5"/>
      <c r="C107" s="6"/>
      <c r="D107" s="7"/>
      <c r="E107" s="7"/>
      <c r="F107" s="8" t="str">
        <f>IF(A107="","",IF(D107="",1,IF(ISNUMBER(D107),D107,0))*IF(E107="",1,IF(ISNUMBER(E107),E107,0)))</f>
        <v/>
      </c>
      <c r="G107" s="9" t="str">
        <f>IF(OR(A107="",NOT(ISNUMBER(C107))),"",IF(OR(IF(D107="",FALSE(),IF(ISNUMBER(D107),OR(D107&lt;=0,D107&gt;1),TRUE())),IF(E107="",FALSE(),IF(ISNUMBER(E107),OR(E107&lt;=0,E107&gt;1),TRUE()))),"",ROUND(C107/F107,2)))</f>
        <v/>
      </c>
      <c r="H107" s="10" t="str">
        <f>IF(A107="","",IF(COUNTIF($A$5:$A$154,A107)&gt;1,"nom en double, seul le premier compte",IF(OR(IF(D107="",FALSE(),IF(ISNUMBER(D107),OR(D107&lt;=0,D107&gt;1),TRUE())),IF(E107="",FALSE(),IF(ISNUMBER(E107),OR(E107&lt;=0,E107&gt;1),TRUE()))),"saisir un rendement entre 1 % et 100 %",IF(NOT(ISNUMBER(C107)),"prix d'achat manquant",""))))</f>
        <v/>
      </c>
      <c r="I107" s="5"/>
    </row>
    <row r="108" spans="1:9" x14ac:dyDescent="0.25">
      <c r="A108" s="5"/>
      <c r="B108" s="5"/>
      <c r="C108" s="6"/>
      <c r="D108" s="7"/>
      <c r="E108" s="7"/>
      <c r="F108" s="8" t="str">
        <f>IF(A108="","",IF(D108="",1,IF(ISNUMBER(D108),D108,0))*IF(E108="",1,IF(ISNUMBER(E108),E108,0)))</f>
        <v/>
      </c>
      <c r="G108" s="9" t="str">
        <f>IF(OR(A108="",NOT(ISNUMBER(C108))),"",IF(OR(IF(D108="",FALSE(),IF(ISNUMBER(D108),OR(D108&lt;=0,D108&gt;1),TRUE())),IF(E108="",FALSE(),IF(ISNUMBER(E108),OR(E108&lt;=0,E108&gt;1),TRUE()))),"",ROUND(C108/F108,2)))</f>
        <v/>
      </c>
      <c r="H108" s="10" t="str">
        <f>IF(A108="","",IF(COUNTIF($A$5:$A$154,A108)&gt;1,"nom en double, seul le premier compte",IF(OR(IF(D108="",FALSE(),IF(ISNUMBER(D108),OR(D108&lt;=0,D108&gt;1),TRUE())),IF(E108="",FALSE(),IF(ISNUMBER(E108),OR(E108&lt;=0,E108&gt;1),TRUE()))),"saisir un rendement entre 1 % et 100 %",IF(NOT(ISNUMBER(C108)),"prix d'achat manquant",""))))</f>
        <v/>
      </c>
      <c r="I108" s="5"/>
    </row>
    <row r="109" spans="1:9" x14ac:dyDescent="0.25">
      <c r="A109" s="5"/>
      <c r="B109" s="5"/>
      <c r="C109" s="6"/>
      <c r="D109" s="7"/>
      <c r="E109" s="7"/>
      <c r="F109" s="8" t="str">
        <f>IF(A109="","",IF(D109="",1,IF(ISNUMBER(D109),D109,0))*IF(E109="",1,IF(ISNUMBER(E109),E109,0)))</f>
        <v/>
      </c>
      <c r="G109" s="9" t="str">
        <f>IF(OR(A109="",NOT(ISNUMBER(C109))),"",IF(OR(IF(D109="",FALSE(),IF(ISNUMBER(D109),OR(D109&lt;=0,D109&gt;1),TRUE())),IF(E109="",FALSE(),IF(ISNUMBER(E109),OR(E109&lt;=0,E109&gt;1),TRUE()))),"",ROUND(C109/F109,2)))</f>
        <v/>
      </c>
      <c r="H109" s="10" t="str">
        <f>IF(A109="","",IF(COUNTIF($A$5:$A$154,A109)&gt;1,"nom en double, seul le premier compte",IF(OR(IF(D109="",FALSE(),IF(ISNUMBER(D109),OR(D109&lt;=0,D109&gt;1),TRUE())),IF(E109="",FALSE(),IF(ISNUMBER(E109),OR(E109&lt;=0,E109&gt;1),TRUE()))),"saisir un rendement entre 1 % et 100 %",IF(NOT(ISNUMBER(C109)),"prix d'achat manquant",""))))</f>
        <v/>
      </c>
      <c r="I109" s="5"/>
    </row>
    <row r="110" spans="1:9" x14ac:dyDescent="0.25">
      <c r="A110" s="5"/>
      <c r="B110" s="5"/>
      <c r="C110" s="6"/>
      <c r="D110" s="7"/>
      <c r="E110" s="7"/>
      <c r="F110" s="8" t="str">
        <f>IF(A110="","",IF(D110="",1,IF(ISNUMBER(D110),D110,0))*IF(E110="",1,IF(ISNUMBER(E110),E110,0)))</f>
        <v/>
      </c>
      <c r="G110" s="9" t="str">
        <f>IF(OR(A110="",NOT(ISNUMBER(C110))),"",IF(OR(IF(D110="",FALSE(),IF(ISNUMBER(D110),OR(D110&lt;=0,D110&gt;1),TRUE())),IF(E110="",FALSE(),IF(ISNUMBER(E110),OR(E110&lt;=0,E110&gt;1),TRUE()))),"",ROUND(C110/F110,2)))</f>
        <v/>
      </c>
      <c r="H110" s="10" t="str">
        <f>IF(A110="","",IF(COUNTIF($A$5:$A$154,A110)&gt;1,"nom en double, seul le premier compte",IF(OR(IF(D110="",FALSE(),IF(ISNUMBER(D110),OR(D110&lt;=0,D110&gt;1),TRUE())),IF(E110="",FALSE(),IF(ISNUMBER(E110),OR(E110&lt;=0,E110&gt;1),TRUE()))),"saisir un rendement entre 1 % et 100 %",IF(NOT(ISNUMBER(C110)),"prix d'achat manquant",""))))</f>
        <v/>
      </c>
      <c r="I110" s="5"/>
    </row>
    <row r="111" spans="1:9" x14ac:dyDescent="0.25">
      <c r="A111" s="5"/>
      <c r="B111" s="5"/>
      <c r="C111" s="6"/>
      <c r="D111" s="7"/>
      <c r="E111" s="7"/>
      <c r="F111" s="8" t="str">
        <f>IF(A111="","",IF(D111="",1,IF(ISNUMBER(D111),D111,0))*IF(E111="",1,IF(ISNUMBER(E111),E111,0)))</f>
        <v/>
      </c>
      <c r="G111" s="9" t="str">
        <f>IF(OR(A111="",NOT(ISNUMBER(C111))),"",IF(OR(IF(D111="",FALSE(),IF(ISNUMBER(D111),OR(D111&lt;=0,D111&gt;1),TRUE())),IF(E111="",FALSE(),IF(ISNUMBER(E111),OR(E111&lt;=0,E111&gt;1),TRUE()))),"",ROUND(C111/F111,2)))</f>
        <v/>
      </c>
      <c r="H111" s="10" t="str">
        <f>IF(A111="","",IF(COUNTIF($A$5:$A$154,A111)&gt;1,"nom en double, seul le premier compte",IF(OR(IF(D111="",FALSE(),IF(ISNUMBER(D111),OR(D111&lt;=0,D111&gt;1),TRUE())),IF(E111="",FALSE(),IF(ISNUMBER(E111),OR(E111&lt;=0,E111&gt;1),TRUE()))),"saisir un rendement entre 1 % et 100 %",IF(NOT(ISNUMBER(C111)),"prix d'achat manquant",""))))</f>
        <v/>
      </c>
      <c r="I111" s="5"/>
    </row>
    <row r="112" spans="1:9" x14ac:dyDescent="0.25">
      <c r="A112" s="5"/>
      <c r="B112" s="5"/>
      <c r="C112" s="6"/>
      <c r="D112" s="7"/>
      <c r="E112" s="7"/>
      <c r="F112" s="8" t="str">
        <f>IF(A112="","",IF(D112="",1,IF(ISNUMBER(D112),D112,0))*IF(E112="",1,IF(ISNUMBER(E112),E112,0)))</f>
        <v/>
      </c>
      <c r="G112" s="9" t="str">
        <f>IF(OR(A112="",NOT(ISNUMBER(C112))),"",IF(OR(IF(D112="",FALSE(),IF(ISNUMBER(D112),OR(D112&lt;=0,D112&gt;1),TRUE())),IF(E112="",FALSE(),IF(ISNUMBER(E112),OR(E112&lt;=0,E112&gt;1),TRUE()))),"",ROUND(C112/F112,2)))</f>
        <v/>
      </c>
      <c r="H112" s="10" t="str">
        <f>IF(A112="","",IF(COUNTIF($A$5:$A$154,A112)&gt;1,"nom en double, seul le premier compte",IF(OR(IF(D112="",FALSE(),IF(ISNUMBER(D112),OR(D112&lt;=0,D112&gt;1),TRUE())),IF(E112="",FALSE(),IF(ISNUMBER(E112),OR(E112&lt;=0,E112&gt;1),TRUE()))),"saisir un rendement entre 1 % et 100 %",IF(NOT(ISNUMBER(C112)),"prix d'achat manquant",""))))</f>
        <v/>
      </c>
      <c r="I112" s="5"/>
    </row>
    <row r="113" spans="1:9" x14ac:dyDescent="0.25">
      <c r="A113" s="5"/>
      <c r="B113" s="5"/>
      <c r="C113" s="6"/>
      <c r="D113" s="7"/>
      <c r="E113" s="7"/>
      <c r="F113" s="8" t="str">
        <f>IF(A113="","",IF(D113="",1,IF(ISNUMBER(D113),D113,0))*IF(E113="",1,IF(ISNUMBER(E113),E113,0)))</f>
        <v/>
      </c>
      <c r="G113" s="9" t="str">
        <f>IF(OR(A113="",NOT(ISNUMBER(C113))),"",IF(OR(IF(D113="",FALSE(),IF(ISNUMBER(D113),OR(D113&lt;=0,D113&gt;1),TRUE())),IF(E113="",FALSE(),IF(ISNUMBER(E113),OR(E113&lt;=0,E113&gt;1),TRUE()))),"",ROUND(C113/F113,2)))</f>
        <v/>
      </c>
      <c r="H113" s="10" t="str">
        <f>IF(A113="","",IF(COUNTIF($A$5:$A$154,A113)&gt;1,"nom en double, seul le premier compte",IF(OR(IF(D113="",FALSE(),IF(ISNUMBER(D113),OR(D113&lt;=0,D113&gt;1),TRUE())),IF(E113="",FALSE(),IF(ISNUMBER(E113),OR(E113&lt;=0,E113&gt;1),TRUE()))),"saisir un rendement entre 1 % et 100 %",IF(NOT(ISNUMBER(C113)),"prix d'achat manquant",""))))</f>
        <v/>
      </c>
      <c r="I113" s="5"/>
    </row>
    <row r="114" spans="1:9" x14ac:dyDescent="0.25">
      <c r="A114" s="5"/>
      <c r="B114" s="5"/>
      <c r="C114" s="6"/>
      <c r="D114" s="7"/>
      <c r="E114" s="7"/>
      <c r="F114" s="8" t="str">
        <f>IF(A114="","",IF(D114="",1,IF(ISNUMBER(D114),D114,0))*IF(E114="",1,IF(ISNUMBER(E114),E114,0)))</f>
        <v/>
      </c>
      <c r="G114" s="9" t="str">
        <f>IF(OR(A114="",NOT(ISNUMBER(C114))),"",IF(OR(IF(D114="",FALSE(),IF(ISNUMBER(D114),OR(D114&lt;=0,D114&gt;1),TRUE())),IF(E114="",FALSE(),IF(ISNUMBER(E114),OR(E114&lt;=0,E114&gt;1),TRUE()))),"",ROUND(C114/F114,2)))</f>
        <v/>
      </c>
      <c r="H114" s="10" t="str">
        <f>IF(A114="","",IF(COUNTIF($A$5:$A$154,A114)&gt;1,"nom en double, seul le premier compte",IF(OR(IF(D114="",FALSE(),IF(ISNUMBER(D114),OR(D114&lt;=0,D114&gt;1),TRUE())),IF(E114="",FALSE(),IF(ISNUMBER(E114),OR(E114&lt;=0,E114&gt;1),TRUE()))),"saisir un rendement entre 1 % et 100 %",IF(NOT(ISNUMBER(C114)),"prix d'achat manquant",""))))</f>
        <v/>
      </c>
      <c r="I114" s="5"/>
    </row>
    <row r="115" spans="1:9" x14ac:dyDescent="0.25">
      <c r="A115" s="5"/>
      <c r="B115" s="5"/>
      <c r="C115" s="6"/>
      <c r="D115" s="7"/>
      <c r="E115" s="7"/>
      <c r="F115" s="8" t="str">
        <f>IF(A115="","",IF(D115="",1,IF(ISNUMBER(D115),D115,0))*IF(E115="",1,IF(ISNUMBER(E115),E115,0)))</f>
        <v/>
      </c>
      <c r="G115" s="9" t="str">
        <f>IF(OR(A115="",NOT(ISNUMBER(C115))),"",IF(OR(IF(D115="",FALSE(),IF(ISNUMBER(D115),OR(D115&lt;=0,D115&gt;1),TRUE())),IF(E115="",FALSE(),IF(ISNUMBER(E115),OR(E115&lt;=0,E115&gt;1),TRUE()))),"",ROUND(C115/F115,2)))</f>
        <v/>
      </c>
      <c r="H115" s="10" t="str">
        <f>IF(A115="","",IF(COUNTIF($A$5:$A$154,A115)&gt;1,"nom en double, seul le premier compte",IF(OR(IF(D115="",FALSE(),IF(ISNUMBER(D115),OR(D115&lt;=0,D115&gt;1),TRUE())),IF(E115="",FALSE(),IF(ISNUMBER(E115),OR(E115&lt;=0,E115&gt;1),TRUE()))),"saisir un rendement entre 1 % et 100 %",IF(NOT(ISNUMBER(C115)),"prix d'achat manquant",""))))</f>
        <v/>
      </c>
      <c r="I115" s="5"/>
    </row>
    <row r="116" spans="1:9" x14ac:dyDescent="0.25">
      <c r="A116" s="5"/>
      <c r="B116" s="5"/>
      <c r="C116" s="6"/>
      <c r="D116" s="7"/>
      <c r="E116" s="7"/>
      <c r="F116" s="8" t="str">
        <f>IF(A116="","",IF(D116="",1,IF(ISNUMBER(D116),D116,0))*IF(E116="",1,IF(ISNUMBER(E116),E116,0)))</f>
        <v/>
      </c>
      <c r="G116" s="9" t="str">
        <f>IF(OR(A116="",NOT(ISNUMBER(C116))),"",IF(OR(IF(D116="",FALSE(),IF(ISNUMBER(D116),OR(D116&lt;=0,D116&gt;1),TRUE())),IF(E116="",FALSE(),IF(ISNUMBER(E116),OR(E116&lt;=0,E116&gt;1),TRUE()))),"",ROUND(C116/F116,2)))</f>
        <v/>
      </c>
      <c r="H116" s="10" t="str">
        <f>IF(A116="","",IF(COUNTIF($A$5:$A$154,A116)&gt;1,"nom en double, seul le premier compte",IF(OR(IF(D116="",FALSE(),IF(ISNUMBER(D116),OR(D116&lt;=0,D116&gt;1),TRUE())),IF(E116="",FALSE(),IF(ISNUMBER(E116),OR(E116&lt;=0,E116&gt;1),TRUE()))),"saisir un rendement entre 1 % et 100 %",IF(NOT(ISNUMBER(C116)),"prix d'achat manquant",""))))</f>
        <v/>
      </c>
      <c r="I116" s="5"/>
    </row>
    <row r="117" spans="1:9" x14ac:dyDescent="0.25">
      <c r="A117" s="5"/>
      <c r="B117" s="5"/>
      <c r="C117" s="6"/>
      <c r="D117" s="7"/>
      <c r="E117" s="7"/>
      <c r="F117" s="8" t="str">
        <f>IF(A117="","",IF(D117="",1,IF(ISNUMBER(D117),D117,0))*IF(E117="",1,IF(ISNUMBER(E117),E117,0)))</f>
        <v/>
      </c>
      <c r="G117" s="9" t="str">
        <f>IF(OR(A117="",NOT(ISNUMBER(C117))),"",IF(OR(IF(D117="",FALSE(),IF(ISNUMBER(D117),OR(D117&lt;=0,D117&gt;1),TRUE())),IF(E117="",FALSE(),IF(ISNUMBER(E117),OR(E117&lt;=0,E117&gt;1),TRUE()))),"",ROUND(C117/F117,2)))</f>
        <v/>
      </c>
      <c r="H117" s="10" t="str">
        <f>IF(A117="","",IF(COUNTIF($A$5:$A$154,A117)&gt;1,"nom en double, seul le premier compte",IF(OR(IF(D117="",FALSE(),IF(ISNUMBER(D117),OR(D117&lt;=0,D117&gt;1),TRUE())),IF(E117="",FALSE(),IF(ISNUMBER(E117),OR(E117&lt;=0,E117&gt;1),TRUE()))),"saisir un rendement entre 1 % et 100 %",IF(NOT(ISNUMBER(C117)),"prix d'achat manquant",""))))</f>
        <v/>
      </c>
      <c r="I117" s="5"/>
    </row>
    <row r="118" spans="1:9" x14ac:dyDescent="0.25">
      <c r="A118" s="5"/>
      <c r="B118" s="5"/>
      <c r="C118" s="6"/>
      <c r="D118" s="7"/>
      <c r="E118" s="7"/>
      <c r="F118" s="8" t="str">
        <f>IF(A118="","",IF(D118="",1,IF(ISNUMBER(D118),D118,0))*IF(E118="",1,IF(ISNUMBER(E118),E118,0)))</f>
        <v/>
      </c>
      <c r="G118" s="9" t="str">
        <f>IF(OR(A118="",NOT(ISNUMBER(C118))),"",IF(OR(IF(D118="",FALSE(),IF(ISNUMBER(D118),OR(D118&lt;=0,D118&gt;1),TRUE())),IF(E118="",FALSE(),IF(ISNUMBER(E118),OR(E118&lt;=0,E118&gt;1),TRUE()))),"",ROUND(C118/F118,2)))</f>
        <v/>
      </c>
      <c r="H118" s="10" t="str">
        <f>IF(A118="","",IF(COUNTIF($A$5:$A$154,A118)&gt;1,"nom en double, seul le premier compte",IF(OR(IF(D118="",FALSE(),IF(ISNUMBER(D118),OR(D118&lt;=0,D118&gt;1),TRUE())),IF(E118="",FALSE(),IF(ISNUMBER(E118),OR(E118&lt;=0,E118&gt;1),TRUE()))),"saisir un rendement entre 1 % et 100 %",IF(NOT(ISNUMBER(C118)),"prix d'achat manquant",""))))</f>
        <v/>
      </c>
      <c r="I118" s="5"/>
    </row>
    <row r="119" spans="1:9" x14ac:dyDescent="0.25">
      <c r="A119" s="5"/>
      <c r="B119" s="5"/>
      <c r="C119" s="6"/>
      <c r="D119" s="7"/>
      <c r="E119" s="7"/>
      <c r="F119" s="8" t="str">
        <f>IF(A119="","",IF(D119="",1,IF(ISNUMBER(D119),D119,0))*IF(E119="",1,IF(ISNUMBER(E119),E119,0)))</f>
        <v/>
      </c>
      <c r="G119" s="9" t="str">
        <f>IF(OR(A119="",NOT(ISNUMBER(C119))),"",IF(OR(IF(D119="",FALSE(),IF(ISNUMBER(D119),OR(D119&lt;=0,D119&gt;1),TRUE())),IF(E119="",FALSE(),IF(ISNUMBER(E119),OR(E119&lt;=0,E119&gt;1),TRUE()))),"",ROUND(C119/F119,2)))</f>
        <v/>
      </c>
      <c r="H119" s="10" t="str">
        <f>IF(A119="","",IF(COUNTIF($A$5:$A$154,A119)&gt;1,"nom en double, seul le premier compte",IF(OR(IF(D119="",FALSE(),IF(ISNUMBER(D119),OR(D119&lt;=0,D119&gt;1),TRUE())),IF(E119="",FALSE(),IF(ISNUMBER(E119),OR(E119&lt;=0,E119&gt;1),TRUE()))),"saisir un rendement entre 1 % et 100 %",IF(NOT(ISNUMBER(C119)),"prix d'achat manquant",""))))</f>
        <v/>
      </c>
      <c r="I119" s="5"/>
    </row>
    <row r="120" spans="1:9" x14ac:dyDescent="0.25">
      <c r="A120" s="5"/>
      <c r="B120" s="5"/>
      <c r="C120" s="6"/>
      <c r="D120" s="7"/>
      <c r="E120" s="7"/>
      <c r="F120" s="8" t="str">
        <f>IF(A120="","",IF(D120="",1,IF(ISNUMBER(D120),D120,0))*IF(E120="",1,IF(ISNUMBER(E120),E120,0)))</f>
        <v/>
      </c>
      <c r="G120" s="9" t="str">
        <f>IF(OR(A120="",NOT(ISNUMBER(C120))),"",IF(OR(IF(D120="",FALSE(),IF(ISNUMBER(D120),OR(D120&lt;=0,D120&gt;1),TRUE())),IF(E120="",FALSE(),IF(ISNUMBER(E120),OR(E120&lt;=0,E120&gt;1),TRUE()))),"",ROUND(C120/F120,2)))</f>
        <v/>
      </c>
      <c r="H120" s="10" t="str">
        <f>IF(A120="","",IF(COUNTIF($A$5:$A$154,A120)&gt;1,"nom en double, seul le premier compte",IF(OR(IF(D120="",FALSE(),IF(ISNUMBER(D120),OR(D120&lt;=0,D120&gt;1),TRUE())),IF(E120="",FALSE(),IF(ISNUMBER(E120),OR(E120&lt;=0,E120&gt;1),TRUE()))),"saisir un rendement entre 1 % et 100 %",IF(NOT(ISNUMBER(C120)),"prix d'achat manquant",""))))</f>
        <v/>
      </c>
      <c r="I120" s="5"/>
    </row>
    <row r="121" spans="1:9" x14ac:dyDescent="0.25">
      <c r="A121" s="5"/>
      <c r="B121" s="5"/>
      <c r="C121" s="6"/>
      <c r="D121" s="7"/>
      <c r="E121" s="7"/>
      <c r="F121" s="8" t="str">
        <f>IF(A121="","",IF(D121="",1,IF(ISNUMBER(D121),D121,0))*IF(E121="",1,IF(ISNUMBER(E121),E121,0)))</f>
        <v/>
      </c>
      <c r="G121" s="9" t="str">
        <f>IF(OR(A121="",NOT(ISNUMBER(C121))),"",IF(OR(IF(D121="",FALSE(),IF(ISNUMBER(D121),OR(D121&lt;=0,D121&gt;1),TRUE())),IF(E121="",FALSE(),IF(ISNUMBER(E121),OR(E121&lt;=0,E121&gt;1),TRUE()))),"",ROUND(C121/F121,2)))</f>
        <v/>
      </c>
      <c r="H121" s="10" t="str">
        <f>IF(A121="","",IF(COUNTIF($A$5:$A$154,A121)&gt;1,"nom en double, seul le premier compte",IF(OR(IF(D121="",FALSE(),IF(ISNUMBER(D121),OR(D121&lt;=0,D121&gt;1),TRUE())),IF(E121="",FALSE(),IF(ISNUMBER(E121),OR(E121&lt;=0,E121&gt;1),TRUE()))),"saisir un rendement entre 1 % et 100 %",IF(NOT(ISNUMBER(C121)),"prix d'achat manquant",""))))</f>
        <v/>
      </c>
      <c r="I121" s="5"/>
    </row>
    <row r="122" spans="1:9" x14ac:dyDescent="0.25">
      <c r="A122" s="5"/>
      <c r="B122" s="5"/>
      <c r="C122" s="6"/>
      <c r="D122" s="7"/>
      <c r="E122" s="7"/>
      <c r="F122" s="8" t="str">
        <f>IF(A122="","",IF(D122="",1,IF(ISNUMBER(D122),D122,0))*IF(E122="",1,IF(ISNUMBER(E122),E122,0)))</f>
        <v/>
      </c>
      <c r="G122" s="9" t="str">
        <f>IF(OR(A122="",NOT(ISNUMBER(C122))),"",IF(OR(IF(D122="",FALSE(),IF(ISNUMBER(D122),OR(D122&lt;=0,D122&gt;1),TRUE())),IF(E122="",FALSE(),IF(ISNUMBER(E122),OR(E122&lt;=0,E122&gt;1),TRUE()))),"",ROUND(C122/F122,2)))</f>
        <v/>
      </c>
      <c r="H122" s="10" t="str">
        <f>IF(A122="","",IF(COUNTIF($A$5:$A$154,A122)&gt;1,"nom en double, seul le premier compte",IF(OR(IF(D122="",FALSE(),IF(ISNUMBER(D122),OR(D122&lt;=0,D122&gt;1),TRUE())),IF(E122="",FALSE(),IF(ISNUMBER(E122),OR(E122&lt;=0,E122&gt;1),TRUE()))),"saisir un rendement entre 1 % et 100 %",IF(NOT(ISNUMBER(C122)),"prix d'achat manquant",""))))</f>
        <v/>
      </c>
      <c r="I122" s="5"/>
    </row>
    <row r="123" spans="1:9" x14ac:dyDescent="0.25">
      <c r="A123" s="5"/>
      <c r="B123" s="5"/>
      <c r="C123" s="6"/>
      <c r="D123" s="7"/>
      <c r="E123" s="7"/>
      <c r="F123" s="8" t="str">
        <f>IF(A123="","",IF(D123="",1,IF(ISNUMBER(D123),D123,0))*IF(E123="",1,IF(ISNUMBER(E123),E123,0)))</f>
        <v/>
      </c>
      <c r="G123" s="9" t="str">
        <f>IF(OR(A123="",NOT(ISNUMBER(C123))),"",IF(OR(IF(D123="",FALSE(),IF(ISNUMBER(D123),OR(D123&lt;=0,D123&gt;1),TRUE())),IF(E123="",FALSE(),IF(ISNUMBER(E123),OR(E123&lt;=0,E123&gt;1),TRUE()))),"",ROUND(C123/F123,2)))</f>
        <v/>
      </c>
      <c r="H123" s="10" t="str">
        <f>IF(A123="","",IF(COUNTIF($A$5:$A$154,A123)&gt;1,"nom en double, seul le premier compte",IF(OR(IF(D123="",FALSE(),IF(ISNUMBER(D123),OR(D123&lt;=0,D123&gt;1),TRUE())),IF(E123="",FALSE(),IF(ISNUMBER(E123),OR(E123&lt;=0,E123&gt;1),TRUE()))),"saisir un rendement entre 1 % et 100 %",IF(NOT(ISNUMBER(C123)),"prix d'achat manquant",""))))</f>
        <v/>
      </c>
      <c r="I123" s="5"/>
    </row>
    <row r="124" spans="1:9" x14ac:dyDescent="0.25">
      <c r="A124" s="5"/>
      <c r="B124" s="5"/>
      <c r="C124" s="6"/>
      <c r="D124" s="7"/>
      <c r="E124" s="7"/>
      <c r="F124" s="8" t="str">
        <f>IF(A124="","",IF(D124="",1,IF(ISNUMBER(D124),D124,0))*IF(E124="",1,IF(ISNUMBER(E124),E124,0)))</f>
        <v/>
      </c>
      <c r="G124" s="9" t="str">
        <f>IF(OR(A124="",NOT(ISNUMBER(C124))),"",IF(OR(IF(D124="",FALSE(),IF(ISNUMBER(D124),OR(D124&lt;=0,D124&gt;1),TRUE())),IF(E124="",FALSE(),IF(ISNUMBER(E124),OR(E124&lt;=0,E124&gt;1),TRUE()))),"",ROUND(C124/F124,2)))</f>
        <v/>
      </c>
      <c r="H124" s="10" t="str">
        <f>IF(A124="","",IF(COUNTIF($A$5:$A$154,A124)&gt;1,"nom en double, seul le premier compte",IF(OR(IF(D124="",FALSE(),IF(ISNUMBER(D124),OR(D124&lt;=0,D124&gt;1),TRUE())),IF(E124="",FALSE(),IF(ISNUMBER(E124),OR(E124&lt;=0,E124&gt;1),TRUE()))),"saisir un rendement entre 1 % et 100 %",IF(NOT(ISNUMBER(C124)),"prix d'achat manquant",""))))</f>
        <v/>
      </c>
      <c r="I124" s="5"/>
    </row>
    <row r="125" spans="1:9" x14ac:dyDescent="0.25">
      <c r="A125" s="5"/>
      <c r="B125" s="5"/>
      <c r="C125" s="6"/>
      <c r="D125" s="7"/>
      <c r="E125" s="7"/>
      <c r="F125" s="8" t="str">
        <f>IF(A125="","",IF(D125="",1,IF(ISNUMBER(D125),D125,0))*IF(E125="",1,IF(ISNUMBER(E125),E125,0)))</f>
        <v/>
      </c>
      <c r="G125" s="9" t="str">
        <f>IF(OR(A125="",NOT(ISNUMBER(C125))),"",IF(OR(IF(D125="",FALSE(),IF(ISNUMBER(D125),OR(D125&lt;=0,D125&gt;1),TRUE())),IF(E125="",FALSE(),IF(ISNUMBER(E125),OR(E125&lt;=0,E125&gt;1),TRUE()))),"",ROUND(C125/F125,2)))</f>
        <v/>
      </c>
      <c r="H125" s="10" t="str">
        <f>IF(A125="","",IF(COUNTIF($A$5:$A$154,A125)&gt;1,"nom en double, seul le premier compte",IF(OR(IF(D125="",FALSE(),IF(ISNUMBER(D125),OR(D125&lt;=0,D125&gt;1),TRUE())),IF(E125="",FALSE(),IF(ISNUMBER(E125),OR(E125&lt;=0,E125&gt;1),TRUE()))),"saisir un rendement entre 1 % et 100 %",IF(NOT(ISNUMBER(C125)),"prix d'achat manquant",""))))</f>
        <v/>
      </c>
      <c r="I125" s="5"/>
    </row>
    <row r="126" spans="1:9" x14ac:dyDescent="0.25">
      <c r="A126" s="5"/>
      <c r="B126" s="5"/>
      <c r="C126" s="6"/>
      <c r="D126" s="7"/>
      <c r="E126" s="7"/>
      <c r="F126" s="8" t="str">
        <f>IF(A126="","",IF(D126="",1,IF(ISNUMBER(D126),D126,0))*IF(E126="",1,IF(ISNUMBER(E126),E126,0)))</f>
        <v/>
      </c>
      <c r="G126" s="9" t="str">
        <f>IF(OR(A126="",NOT(ISNUMBER(C126))),"",IF(OR(IF(D126="",FALSE(),IF(ISNUMBER(D126),OR(D126&lt;=0,D126&gt;1),TRUE())),IF(E126="",FALSE(),IF(ISNUMBER(E126),OR(E126&lt;=0,E126&gt;1),TRUE()))),"",ROUND(C126/F126,2)))</f>
        <v/>
      </c>
      <c r="H126" s="10" t="str">
        <f>IF(A126="","",IF(COUNTIF($A$5:$A$154,A126)&gt;1,"nom en double, seul le premier compte",IF(OR(IF(D126="",FALSE(),IF(ISNUMBER(D126),OR(D126&lt;=0,D126&gt;1),TRUE())),IF(E126="",FALSE(),IF(ISNUMBER(E126),OR(E126&lt;=0,E126&gt;1),TRUE()))),"saisir un rendement entre 1 % et 100 %",IF(NOT(ISNUMBER(C126)),"prix d'achat manquant",""))))</f>
        <v/>
      </c>
      <c r="I126" s="5"/>
    </row>
    <row r="127" spans="1:9" x14ac:dyDescent="0.25">
      <c r="A127" s="5"/>
      <c r="B127" s="5"/>
      <c r="C127" s="6"/>
      <c r="D127" s="7"/>
      <c r="E127" s="7"/>
      <c r="F127" s="8" t="str">
        <f>IF(A127="","",IF(D127="",1,IF(ISNUMBER(D127),D127,0))*IF(E127="",1,IF(ISNUMBER(E127),E127,0)))</f>
        <v/>
      </c>
      <c r="G127" s="9" t="str">
        <f>IF(OR(A127="",NOT(ISNUMBER(C127))),"",IF(OR(IF(D127="",FALSE(),IF(ISNUMBER(D127),OR(D127&lt;=0,D127&gt;1),TRUE())),IF(E127="",FALSE(),IF(ISNUMBER(E127),OR(E127&lt;=0,E127&gt;1),TRUE()))),"",ROUND(C127/F127,2)))</f>
        <v/>
      </c>
      <c r="H127" s="10" t="str">
        <f>IF(A127="","",IF(COUNTIF($A$5:$A$154,A127)&gt;1,"nom en double, seul le premier compte",IF(OR(IF(D127="",FALSE(),IF(ISNUMBER(D127),OR(D127&lt;=0,D127&gt;1),TRUE())),IF(E127="",FALSE(),IF(ISNUMBER(E127),OR(E127&lt;=0,E127&gt;1),TRUE()))),"saisir un rendement entre 1 % et 100 %",IF(NOT(ISNUMBER(C127)),"prix d'achat manquant",""))))</f>
        <v/>
      </c>
      <c r="I127" s="5"/>
    </row>
    <row r="128" spans="1:9" x14ac:dyDescent="0.25">
      <c r="A128" s="5"/>
      <c r="B128" s="5"/>
      <c r="C128" s="6"/>
      <c r="D128" s="7"/>
      <c r="E128" s="7"/>
      <c r="F128" s="8" t="str">
        <f>IF(A128="","",IF(D128="",1,IF(ISNUMBER(D128),D128,0))*IF(E128="",1,IF(ISNUMBER(E128),E128,0)))</f>
        <v/>
      </c>
      <c r="G128" s="9" t="str">
        <f>IF(OR(A128="",NOT(ISNUMBER(C128))),"",IF(OR(IF(D128="",FALSE(),IF(ISNUMBER(D128),OR(D128&lt;=0,D128&gt;1),TRUE())),IF(E128="",FALSE(),IF(ISNUMBER(E128),OR(E128&lt;=0,E128&gt;1),TRUE()))),"",ROUND(C128/F128,2)))</f>
        <v/>
      </c>
      <c r="H128" s="10" t="str">
        <f>IF(A128="","",IF(COUNTIF($A$5:$A$154,A128)&gt;1,"nom en double, seul le premier compte",IF(OR(IF(D128="",FALSE(),IF(ISNUMBER(D128),OR(D128&lt;=0,D128&gt;1),TRUE())),IF(E128="",FALSE(),IF(ISNUMBER(E128),OR(E128&lt;=0,E128&gt;1),TRUE()))),"saisir un rendement entre 1 % et 100 %",IF(NOT(ISNUMBER(C128)),"prix d'achat manquant",""))))</f>
        <v/>
      </c>
      <c r="I128" s="5"/>
    </row>
    <row r="129" spans="1:9" x14ac:dyDescent="0.25">
      <c r="A129" s="5"/>
      <c r="B129" s="5"/>
      <c r="C129" s="6"/>
      <c r="D129" s="7"/>
      <c r="E129" s="7"/>
      <c r="F129" s="8" t="str">
        <f>IF(A129="","",IF(D129="",1,IF(ISNUMBER(D129),D129,0))*IF(E129="",1,IF(ISNUMBER(E129),E129,0)))</f>
        <v/>
      </c>
      <c r="G129" s="9" t="str">
        <f>IF(OR(A129="",NOT(ISNUMBER(C129))),"",IF(OR(IF(D129="",FALSE(),IF(ISNUMBER(D129),OR(D129&lt;=0,D129&gt;1),TRUE())),IF(E129="",FALSE(),IF(ISNUMBER(E129),OR(E129&lt;=0,E129&gt;1),TRUE()))),"",ROUND(C129/F129,2)))</f>
        <v/>
      </c>
      <c r="H129" s="10" t="str">
        <f>IF(A129="","",IF(COUNTIF($A$5:$A$154,A129)&gt;1,"nom en double, seul le premier compte",IF(OR(IF(D129="",FALSE(),IF(ISNUMBER(D129),OR(D129&lt;=0,D129&gt;1),TRUE())),IF(E129="",FALSE(),IF(ISNUMBER(E129),OR(E129&lt;=0,E129&gt;1),TRUE()))),"saisir un rendement entre 1 % et 100 %",IF(NOT(ISNUMBER(C129)),"prix d'achat manquant",""))))</f>
        <v/>
      </c>
      <c r="I129" s="5"/>
    </row>
    <row r="130" spans="1:9" x14ac:dyDescent="0.25">
      <c r="A130" s="5"/>
      <c r="B130" s="5"/>
      <c r="C130" s="6"/>
      <c r="D130" s="7"/>
      <c r="E130" s="7"/>
      <c r="F130" s="8" t="str">
        <f>IF(A130="","",IF(D130="",1,IF(ISNUMBER(D130),D130,0))*IF(E130="",1,IF(ISNUMBER(E130),E130,0)))</f>
        <v/>
      </c>
      <c r="G130" s="9" t="str">
        <f>IF(OR(A130="",NOT(ISNUMBER(C130))),"",IF(OR(IF(D130="",FALSE(),IF(ISNUMBER(D130),OR(D130&lt;=0,D130&gt;1),TRUE())),IF(E130="",FALSE(),IF(ISNUMBER(E130),OR(E130&lt;=0,E130&gt;1),TRUE()))),"",ROUND(C130/F130,2)))</f>
        <v/>
      </c>
      <c r="H130" s="10" t="str">
        <f>IF(A130="","",IF(COUNTIF($A$5:$A$154,A130)&gt;1,"nom en double, seul le premier compte",IF(OR(IF(D130="",FALSE(),IF(ISNUMBER(D130),OR(D130&lt;=0,D130&gt;1),TRUE())),IF(E130="",FALSE(),IF(ISNUMBER(E130),OR(E130&lt;=0,E130&gt;1),TRUE()))),"saisir un rendement entre 1 % et 100 %",IF(NOT(ISNUMBER(C130)),"prix d'achat manquant",""))))</f>
        <v/>
      </c>
      <c r="I130" s="5"/>
    </row>
    <row r="131" spans="1:9" x14ac:dyDescent="0.25">
      <c r="A131" s="5"/>
      <c r="B131" s="5"/>
      <c r="C131" s="6"/>
      <c r="D131" s="7"/>
      <c r="E131" s="7"/>
      <c r="F131" s="8" t="str">
        <f>IF(A131="","",IF(D131="",1,IF(ISNUMBER(D131),D131,0))*IF(E131="",1,IF(ISNUMBER(E131),E131,0)))</f>
        <v/>
      </c>
      <c r="G131" s="9" t="str">
        <f>IF(OR(A131="",NOT(ISNUMBER(C131))),"",IF(OR(IF(D131="",FALSE(),IF(ISNUMBER(D131),OR(D131&lt;=0,D131&gt;1),TRUE())),IF(E131="",FALSE(),IF(ISNUMBER(E131),OR(E131&lt;=0,E131&gt;1),TRUE()))),"",ROUND(C131/F131,2)))</f>
        <v/>
      </c>
      <c r="H131" s="10" t="str">
        <f>IF(A131="","",IF(COUNTIF($A$5:$A$154,A131)&gt;1,"nom en double, seul le premier compte",IF(OR(IF(D131="",FALSE(),IF(ISNUMBER(D131),OR(D131&lt;=0,D131&gt;1),TRUE())),IF(E131="",FALSE(),IF(ISNUMBER(E131),OR(E131&lt;=0,E131&gt;1),TRUE()))),"saisir un rendement entre 1 % et 100 %",IF(NOT(ISNUMBER(C131)),"prix d'achat manquant",""))))</f>
        <v/>
      </c>
      <c r="I131" s="5"/>
    </row>
    <row r="132" spans="1:9" x14ac:dyDescent="0.25">
      <c r="A132" s="5"/>
      <c r="B132" s="5"/>
      <c r="C132" s="6"/>
      <c r="D132" s="7"/>
      <c r="E132" s="7"/>
      <c r="F132" s="8" t="str">
        <f>IF(A132="","",IF(D132="",1,IF(ISNUMBER(D132),D132,0))*IF(E132="",1,IF(ISNUMBER(E132),E132,0)))</f>
        <v/>
      </c>
      <c r="G132" s="9" t="str">
        <f>IF(OR(A132="",NOT(ISNUMBER(C132))),"",IF(OR(IF(D132="",FALSE(),IF(ISNUMBER(D132),OR(D132&lt;=0,D132&gt;1),TRUE())),IF(E132="",FALSE(),IF(ISNUMBER(E132),OR(E132&lt;=0,E132&gt;1),TRUE()))),"",ROUND(C132/F132,2)))</f>
        <v/>
      </c>
      <c r="H132" s="10" t="str">
        <f>IF(A132="","",IF(COUNTIF($A$5:$A$154,A132)&gt;1,"nom en double, seul le premier compte",IF(OR(IF(D132="",FALSE(),IF(ISNUMBER(D132),OR(D132&lt;=0,D132&gt;1),TRUE())),IF(E132="",FALSE(),IF(ISNUMBER(E132),OR(E132&lt;=0,E132&gt;1),TRUE()))),"saisir un rendement entre 1 % et 100 %",IF(NOT(ISNUMBER(C132)),"prix d'achat manquant",""))))</f>
        <v/>
      </c>
      <c r="I132" s="5"/>
    </row>
    <row r="133" spans="1:9" x14ac:dyDescent="0.25">
      <c r="A133" s="5"/>
      <c r="B133" s="5"/>
      <c r="C133" s="6"/>
      <c r="D133" s="7"/>
      <c r="E133" s="7"/>
      <c r="F133" s="8" t="str">
        <f>IF(A133="","",IF(D133="",1,IF(ISNUMBER(D133),D133,0))*IF(E133="",1,IF(ISNUMBER(E133),E133,0)))</f>
        <v/>
      </c>
      <c r="G133" s="9" t="str">
        <f>IF(OR(A133="",NOT(ISNUMBER(C133))),"",IF(OR(IF(D133="",FALSE(),IF(ISNUMBER(D133),OR(D133&lt;=0,D133&gt;1),TRUE())),IF(E133="",FALSE(),IF(ISNUMBER(E133),OR(E133&lt;=0,E133&gt;1),TRUE()))),"",ROUND(C133/F133,2)))</f>
        <v/>
      </c>
      <c r="H133" s="10" t="str">
        <f>IF(A133="","",IF(COUNTIF($A$5:$A$154,A133)&gt;1,"nom en double, seul le premier compte",IF(OR(IF(D133="",FALSE(),IF(ISNUMBER(D133),OR(D133&lt;=0,D133&gt;1),TRUE())),IF(E133="",FALSE(),IF(ISNUMBER(E133),OR(E133&lt;=0,E133&gt;1),TRUE()))),"saisir un rendement entre 1 % et 100 %",IF(NOT(ISNUMBER(C133)),"prix d'achat manquant",""))))</f>
        <v/>
      </c>
      <c r="I133" s="5"/>
    </row>
    <row r="134" spans="1:9" x14ac:dyDescent="0.25">
      <c r="A134" s="5"/>
      <c r="B134" s="5"/>
      <c r="C134" s="6"/>
      <c r="D134" s="7"/>
      <c r="E134" s="7"/>
      <c r="F134" s="8" t="str">
        <f>IF(A134="","",IF(D134="",1,IF(ISNUMBER(D134),D134,0))*IF(E134="",1,IF(ISNUMBER(E134),E134,0)))</f>
        <v/>
      </c>
      <c r="G134" s="9" t="str">
        <f>IF(OR(A134="",NOT(ISNUMBER(C134))),"",IF(OR(IF(D134="",FALSE(),IF(ISNUMBER(D134),OR(D134&lt;=0,D134&gt;1),TRUE())),IF(E134="",FALSE(),IF(ISNUMBER(E134),OR(E134&lt;=0,E134&gt;1),TRUE()))),"",ROUND(C134/F134,2)))</f>
        <v/>
      </c>
      <c r="H134" s="10" t="str">
        <f>IF(A134="","",IF(COUNTIF($A$5:$A$154,A134)&gt;1,"nom en double, seul le premier compte",IF(OR(IF(D134="",FALSE(),IF(ISNUMBER(D134),OR(D134&lt;=0,D134&gt;1),TRUE())),IF(E134="",FALSE(),IF(ISNUMBER(E134),OR(E134&lt;=0,E134&gt;1),TRUE()))),"saisir un rendement entre 1 % et 100 %",IF(NOT(ISNUMBER(C134)),"prix d'achat manquant",""))))</f>
        <v/>
      </c>
      <c r="I134" s="5"/>
    </row>
    <row r="135" spans="1:9" x14ac:dyDescent="0.25">
      <c r="A135" s="5"/>
      <c r="B135" s="5"/>
      <c r="C135" s="6"/>
      <c r="D135" s="7"/>
      <c r="E135" s="7"/>
      <c r="F135" s="8" t="str">
        <f>IF(A135="","",IF(D135="",1,IF(ISNUMBER(D135),D135,0))*IF(E135="",1,IF(ISNUMBER(E135),E135,0)))</f>
        <v/>
      </c>
      <c r="G135" s="9" t="str">
        <f>IF(OR(A135="",NOT(ISNUMBER(C135))),"",IF(OR(IF(D135="",FALSE(),IF(ISNUMBER(D135),OR(D135&lt;=0,D135&gt;1),TRUE())),IF(E135="",FALSE(),IF(ISNUMBER(E135),OR(E135&lt;=0,E135&gt;1),TRUE()))),"",ROUND(C135/F135,2)))</f>
        <v/>
      </c>
      <c r="H135" s="10" t="str">
        <f>IF(A135="","",IF(COUNTIF($A$5:$A$154,A135)&gt;1,"nom en double, seul le premier compte",IF(OR(IF(D135="",FALSE(),IF(ISNUMBER(D135),OR(D135&lt;=0,D135&gt;1),TRUE())),IF(E135="",FALSE(),IF(ISNUMBER(E135),OR(E135&lt;=0,E135&gt;1),TRUE()))),"saisir un rendement entre 1 % et 100 %",IF(NOT(ISNUMBER(C135)),"prix d'achat manquant",""))))</f>
        <v/>
      </c>
      <c r="I135" s="5"/>
    </row>
    <row r="136" spans="1:9" x14ac:dyDescent="0.25">
      <c r="A136" s="5"/>
      <c r="B136" s="5"/>
      <c r="C136" s="6"/>
      <c r="D136" s="7"/>
      <c r="E136" s="7"/>
      <c r="F136" s="8" t="str">
        <f>IF(A136="","",IF(D136="",1,IF(ISNUMBER(D136),D136,0))*IF(E136="",1,IF(ISNUMBER(E136),E136,0)))</f>
        <v/>
      </c>
      <c r="G136" s="9" t="str">
        <f>IF(OR(A136="",NOT(ISNUMBER(C136))),"",IF(OR(IF(D136="",FALSE(),IF(ISNUMBER(D136),OR(D136&lt;=0,D136&gt;1),TRUE())),IF(E136="",FALSE(),IF(ISNUMBER(E136),OR(E136&lt;=0,E136&gt;1),TRUE()))),"",ROUND(C136/F136,2)))</f>
        <v/>
      </c>
      <c r="H136" s="10" t="str">
        <f>IF(A136="","",IF(COUNTIF($A$5:$A$154,A136)&gt;1,"nom en double, seul le premier compte",IF(OR(IF(D136="",FALSE(),IF(ISNUMBER(D136),OR(D136&lt;=0,D136&gt;1),TRUE())),IF(E136="",FALSE(),IF(ISNUMBER(E136),OR(E136&lt;=0,E136&gt;1),TRUE()))),"saisir un rendement entre 1 % et 100 %",IF(NOT(ISNUMBER(C136)),"prix d'achat manquant",""))))</f>
        <v/>
      </c>
      <c r="I136" s="5"/>
    </row>
    <row r="137" spans="1:9" x14ac:dyDescent="0.25">
      <c r="A137" s="5"/>
      <c r="B137" s="5"/>
      <c r="C137" s="6"/>
      <c r="D137" s="7"/>
      <c r="E137" s="7"/>
      <c r="F137" s="8" t="str">
        <f>IF(A137="","",IF(D137="",1,IF(ISNUMBER(D137),D137,0))*IF(E137="",1,IF(ISNUMBER(E137),E137,0)))</f>
        <v/>
      </c>
      <c r="G137" s="9" t="str">
        <f>IF(OR(A137="",NOT(ISNUMBER(C137))),"",IF(OR(IF(D137="",FALSE(),IF(ISNUMBER(D137),OR(D137&lt;=0,D137&gt;1),TRUE())),IF(E137="",FALSE(),IF(ISNUMBER(E137),OR(E137&lt;=0,E137&gt;1),TRUE()))),"",ROUND(C137/F137,2)))</f>
        <v/>
      </c>
      <c r="H137" s="10" t="str">
        <f>IF(A137="","",IF(COUNTIF($A$5:$A$154,A137)&gt;1,"nom en double, seul le premier compte",IF(OR(IF(D137="",FALSE(),IF(ISNUMBER(D137),OR(D137&lt;=0,D137&gt;1),TRUE())),IF(E137="",FALSE(),IF(ISNUMBER(E137),OR(E137&lt;=0,E137&gt;1),TRUE()))),"saisir un rendement entre 1 % et 100 %",IF(NOT(ISNUMBER(C137)),"prix d'achat manquant",""))))</f>
        <v/>
      </c>
      <c r="I137" s="5"/>
    </row>
    <row r="138" spans="1:9" x14ac:dyDescent="0.25">
      <c r="A138" s="5"/>
      <c r="B138" s="5"/>
      <c r="C138" s="6"/>
      <c r="D138" s="7"/>
      <c r="E138" s="7"/>
      <c r="F138" s="8" t="str">
        <f>IF(A138="","",IF(D138="",1,IF(ISNUMBER(D138),D138,0))*IF(E138="",1,IF(ISNUMBER(E138),E138,0)))</f>
        <v/>
      </c>
      <c r="G138" s="9" t="str">
        <f>IF(OR(A138="",NOT(ISNUMBER(C138))),"",IF(OR(IF(D138="",FALSE(),IF(ISNUMBER(D138),OR(D138&lt;=0,D138&gt;1),TRUE())),IF(E138="",FALSE(),IF(ISNUMBER(E138),OR(E138&lt;=0,E138&gt;1),TRUE()))),"",ROUND(C138/F138,2)))</f>
        <v/>
      </c>
      <c r="H138" s="10" t="str">
        <f>IF(A138="","",IF(COUNTIF($A$5:$A$154,A138)&gt;1,"nom en double, seul le premier compte",IF(OR(IF(D138="",FALSE(),IF(ISNUMBER(D138),OR(D138&lt;=0,D138&gt;1),TRUE())),IF(E138="",FALSE(),IF(ISNUMBER(E138),OR(E138&lt;=0,E138&gt;1),TRUE()))),"saisir un rendement entre 1 % et 100 %",IF(NOT(ISNUMBER(C138)),"prix d'achat manquant",""))))</f>
        <v/>
      </c>
      <c r="I138" s="5"/>
    </row>
    <row r="139" spans="1:9" x14ac:dyDescent="0.25">
      <c r="A139" s="5"/>
      <c r="B139" s="5"/>
      <c r="C139" s="6"/>
      <c r="D139" s="7"/>
      <c r="E139" s="7"/>
      <c r="F139" s="8" t="str">
        <f>IF(A139="","",IF(D139="",1,IF(ISNUMBER(D139),D139,0))*IF(E139="",1,IF(ISNUMBER(E139),E139,0)))</f>
        <v/>
      </c>
      <c r="G139" s="9" t="str">
        <f>IF(OR(A139="",NOT(ISNUMBER(C139))),"",IF(OR(IF(D139="",FALSE(),IF(ISNUMBER(D139),OR(D139&lt;=0,D139&gt;1),TRUE())),IF(E139="",FALSE(),IF(ISNUMBER(E139),OR(E139&lt;=0,E139&gt;1),TRUE()))),"",ROUND(C139/F139,2)))</f>
        <v/>
      </c>
      <c r="H139" s="10" t="str">
        <f>IF(A139="","",IF(COUNTIF($A$5:$A$154,A139)&gt;1,"nom en double, seul le premier compte",IF(OR(IF(D139="",FALSE(),IF(ISNUMBER(D139),OR(D139&lt;=0,D139&gt;1),TRUE())),IF(E139="",FALSE(),IF(ISNUMBER(E139),OR(E139&lt;=0,E139&gt;1),TRUE()))),"saisir un rendement entre 1 % et 100 %",IF(NOT(ISNUMBER(C139)),"prix d'achat manquant",""))))</f>
        <v/>
      </c>
      <c r="I139" s="5"/>
    </row>
    <row r="140" spans="1:9" x14ac:dyDescent="0.25">
      <c r="A140" s="5"/>
      <c r="B140" s="5"/>
      <c r="C140" s="6"/>
      <c r="D140" s="7"/>
      <c r="E140" s="7"/>
      <c r="F140" s="8" t="str">
        <f>IF(A140="","",IF(D140="",1,IF(ISNUMBER(D140),D140,0))*IF(E140="",1,IF(ISNUMBER(E140),E140,0)))</f>
        <v/>
      </c>
      <c r="G140" s="9" t="str">
        <f>IF(OR(A140="",NOT(ISNUMBER(C140))),"",IF(OR(IF(D140="",FALSE(),IF(ISNUMBER(D140),OR(D140&lt;=0,D140&gt;1),TRUE())),IF(E140="",FALSE(),IF(ISNUMBER(E140),OR(E140&lt;=0,E140&gt;1),TRUE()))),"",ROUND(C140/F140,2)))</f>
        <v/>
      </c>
      <c r="H140" s="10" t="str">
        <f>IF(A140="","",IF(COUNTIF($A$5:$A$154,A140)&gt;1,"nom en double, seul le premier compte",IF(OR(IF(D140="",FALSE(),IF(ISNUMBER(D140),OR(D140&lt;=0,D140&gt;1),TRUE())),IF(E140="",FALSE(),IF(ISNUMBER(E140),OR(E140&lt;=0,E140&gt;1),TRUE()))),"saisir un rendement entre 1 % et 100 %",IF(NOT(ISNUMBER(C140)),"prix d'achat manquant",""))))</f>
        <v/>
      </c>
      <c r="I140" s="5"/>
    </row>
    <row r="141" spans="1:9" x14ac:dyDescent="0.25">
      <c r="A141" s="5"/>
      <c r="B141" s="5"/>
      <c r="C141" s="6"/>
      <c r="D141" s="7"/>
      <c r="E141" s="7"/>
      <c r="F141" s="8" t="str">
        <f>IF(A141="","",IF(D141="",1,IF(ISNUMBER(D141),D141,0))*IF(E141="",1,IF(ISNUMBER(E141),E141,0)))</f>
        <v/>
      </c>
      <c r="G141" s="9" t="str">
        <f>IF(OR(A141="",NOT(ISNUMBER(C141))),"",IF(OR(IF(D141="",FALSE(),IF(ISNUMBER(D141),OR(D141&lt;=0,D141&gt;1),TRUE())),IF(E141="",FALSE(),IF(ISNUMBER(E141),OR(E141&lt;=0,E141&gt;1),TRUE()))),"",ROUND(C141/F141,2)))</f>
        <v/>
      </c>
      <c r="H141" s="10" t="str">
        <f>IF(A141="","",IF(COUNTIF($A$5:$A$154,A141)&gt;1,"nom en double, seul le premier compte",IF(OR(IF(D141="",FALSE(),IF(ISNUMBER(D141),OR(D141&lt;=0,D141&gt;1),TRUE())),IF(E141="",FALSE(),IF(ISNUMBER(E141),OR(E141&lt;=0,E141&gt;1),TRUE()))),"saisir un rendement entre 1 % et 100 %",IF(NOT(ISNUMBER(C141)),"prix d'achat manquant",""))))</f>
        <v/>
      </c>
      <c r="I141" s="5"/>
    </row>
    <row r="142" spans="1:9" x14ac:dyDescent="0.25">
      <c r="A142" s="5"/>
      <c r="B142" s="5"/>
      <c r="C142" s="6"/>
      <c r="D142" s="7"/>
      <c r="E142" s="7"/>
      <c r="F142" s="8" t="str">
        <f>IF(A142="","",IF(D142="",1,IF(ISNUMBER(D142),D142,0))*IF(E142="",1,IF(ISNUMBER(E142),E142,0)))</f>
        <v/>
      </c>
      <c r="G142" s="9" t="str">
        <f>IF(OR(A142="",NOT(ISNUMBER(C142))),"",IF(OR(IF(D142="",FALSE(),IF(ISNUMBER(D142),OR(D142&lt;=0,D142&gt;1),TRUE())),IF(E142="",FALSE(),IF(ISNUMBER(E142),OR(E142&lt;=0,E142&gt;1),TRUE()))),"",ROUND(C142/F142,2)))</f>
        <v/>
      </c>
      <c r="H142" s="10" t="str">
        <f>IF(A142="","",IF(COUNTIF($A$5:$A$154,A142)&gt;1,"nom en double, seul le premier compte",IF(OR(IF(D142="",FALSE(),IF(ISNUMBER(D142),OR(D142&lt;=0,D142&gt;1),TRUE())),IF(E142="",FALSE(),IF(ISNUMBER(E142),OR(E142&lt;=0,E142&gt;1),TRUE()))),"saisir un rendement entre 1 % et 100 %",IF(NOT(ISNUMBER(C142)),"prix d'achat manquant",""))))</f>
        <v/>
      </c>
      <c r="I142" s="5"/>
    </row>
    <row r="143" spans="1:9" x14ac:dyDescent="0.25">
      <c r="A143" s="5"/>
      <c r="B143" s="5"/>
      <c r="C143" s="6"/>
      <c r="D143" s="7"/>
      <c r="E143" s="7"/>
      <c r="F143" s="8" t="str">
        <f>IF(A143="","",IF(D143="",1,IF(ISNUMBER(D143),D143,0))*IF(E143="",1,IF(ISNUMBER(E143),E143,0)))</f>
        <v/>
      </c>
      <c r="G143" s="9" t="str">
        <f>IF(OR(A143="",NOT(ISNUMBER(C143))),"",IF(OR(IF(D143="",FALSE(),IF(ISNUMBER(D143),OR(D143&lt;=0,D143&gt;1),TRUE())),IF(E143="",FALSE(),IF(ISNUMBER(E143),OR(E143&lt;=0,E143&gt;1),TRUE()))),"",ROUND(C143/F143,2)))</f>
        <v/>
      </c>
      <c r="H143" s="10" t="str">
        <f>IF(A143="","",IF(COUNTIF($A$5:$A$154,A143)&gt;1,"nom en double, seul le premier compte",IF(OR(IF(D143="",FALSE(),IF(ISNUMBER(D143),OR(D143&lt;=0,D143&gt;1),TRUE())),IF(E143="",FALSE(),IF(ISNUMBER(E143),OR(E143&lt;=0,E143&gt;1),TRUE()))),"saisir un rendement entre 1 % et 100 %",IF(NOT(ISNUMBER(C143)),"prix d'achat manquant",""))))</f>
        <v/>
      </c>
      <c r="I143" s="5"/>
    </row>
    <row r="144" spans="1:9" x14ac:dyDescent="0.25">
      <c r="A144" s="5"/>
      <c r="B144" s="5"/>
      <c r="C144" s="6"/>
      <c r="D144" s="7"/>
      <c r="E144" s="7"/>
      <c r="F144" s="8" t="str">
        <f>IF(A144="","",IF(D144="",1,IF(ISNUMBER(D144),D144,0))*IF(E144="",1,IF(ISNUMBER(E144),E144,0)))</f>
        <v/>
      </c>
      <c r="G144" s="9" t="str">
        <f>IF(OR(A144="",NOT(ISNUMBER(C144))),"",IF(OR(IF(D144="",FALSE(),IF(ISNUMBER(D144),OR(D144&lt;=0,D144&gt;1),TRUE())),IF(E144="",FALSE(),IF(ISNUMBER(E144),OR(E144&lt;=0,E144&gt;1),TRUE()))),"",ROUND(C144/F144,2)))</f>
        <v/>
      </c>
      <c r="H144" s="10" t="str">
        <f>IF(A144="","",IF(COUNTIF($A$5:$A$154,A144)&gt;1,"nom en double, seul le premier compte",IF(OR(IF(D144="",FALSE(),IF(ISNUMBER(D144),OR(D144&lt;=0,D144&gt;1),TRUE())),IF(E144="",FALSE(),IF(ISNUMBER(E144),OR(E144&lt;=0,E144&gt;1),TRUE()))),"saisir un rendement entre 1 % et 100 %",IF(NOT(ISNUMBER(C144)),"prix d'achat manquant",""))))</f>
        <v/>
      </c>
      <c r="I144" s="5"/>
    </row>
    <row r="145" spans="1:9" x14ac:dyDescent="0.25">
      <c r="A145" s="5"/>
      <c r="B145" s="5"/>
      <c r="C145" s="6"/>
      <c r="D145" s="7"/>
      <c r="E145" s="7"/>
      <c r="F145" s="8" t="str">
        <f>IF(A145="","",IF(D145="",1,IF(ISNUMBER(D145),D145,0))*IF(E145="",1,IF(ISNUMBER(E145),E145,0)))</f>
        <v/>
      </c>
      <c r="G145" s="9" t="str">
        <f>IF(OR(A145="",NOT(ISNUMBER(C145))),"",IF(OR(IF(D145="",FALSE(),IF(ISNUMBER(D145),OR(D145&lt;=0,D145&gt;1),TRUE())),IF(E145="",FALSE(),IF(ISNUMBER(E145),OR(E145&lt;=0,E145&gt;1),TRUE()))),"",ROUND(C145/F145,2)))</f>
        <v/>
      </c>
      <c r="H145" s="10" t="str">
        <f>IF(A145="","",IF(COUNTIF($A$5:$A$154,A145)&gt;1,"nom en double, seul le premier compte",IF(OR(IF(D145="",FALSE(),IF(ISNUMBER(D145),OR(D145&lt;=0,D145&gt;1),TRUE())),IF(E145="",FALSE(),IF(ISNUMBER(E145),OR(E145&lt;=0,E145&gt;1),TRUE()))),"saisir un rendement entre 1 % et 100 %",IF(NOT(ISNUMBER(C145)),"prix d'achat manquant",""))))</f>
        <v/>
      </c>
      <c r="I145" s="5"/>
    </row>
    <row r="146" spans="1:9" x14ac:dyDescent="0.25">
      <c r="A146" s="5"/>
      <c r="B146" s="5"/>
      <c r="C146" s="6"/>
      <c r="D146" s="7"/>
      <c r="E146" s="7"/>
      <c r="F146" s="8" t="str">
        <f>IF(A146="","",IF(D146="",1,IF(ISNUMBER(D146),D146,0))*IF(E146="",1,IF(ISNUMBER(E146),E146,0)))</f>
        <v/>
      </c>
      <c r="G146" s="9" t="str">
        <f>IF(OR(A146="",NOT(ISNUMBER(C146))),"",IF(OR(IF(D146="",FALSE(),IF(ISNUMBER(D146),OR(D146&lt;=0,D146&gt;1),TRUE())),IF(E146="",FALSE(),IF(ISNUMBER(E146),OR(E146&lt;=0,E146&gt;1),TRUE()))),"",ROUND(C146/F146,2)))</f>
        <v/>
      </c>
      <c r="H146" s="10" t="str">
        <f>IF(A146="","",IF(COUNTIF($A$5:$A$154,A146)&gt;1,"nom en double, seul le premier compte",IF(OR(IF(D146="",FALSE(),IF(ISNUMBER(D146),OR(D146&lt;=0,D146&gt;1),TRUE())),IF(E146="",FALSE(),IF(ISNUMBER(E146),OR(E146&lt;=0,E146&gt;1),TRUE()))),"saisir un rendement entre 1 % et 100 %",IF(NOT(ISNUMBER(C146)),"prix d'achat manquant",""))))</f>
        <v/>
      </c>
      <c r="I146" s="5"/>
    </row>
    <row r="147" spans="1:9" x14ac:dyDescent="0.25">
      <c r="A147" s="5"/>
      <c r="B147" s="5"/>
      <c r="C147" s="6"/>
      <c r="D147" s="7"/>
      <c r="E147" s="7"/>
      <c r="F147" s="8" t="str">
        <f>IF(A147="","",IF(D147="",1,IF(ISNUMBER(D147),D147,0))*IF(E147="",1,IF(ISNUMBER(E147),E147,0)))</f>
        <v/>
      </c>
      <c r="G147" s="9" t="str">
        <f>IF(OR(A147="",NOT(ISNUMBER(C147))),"",IF(OR(IF(D147="",FALSE(),IF(ISNUMBER(D147),OR(D147&lt;=0,D147&gt;1),TRUE())),IF(E147="",FALSE(),IF(ISNUMBER(E147),OR(E147&lt;=0,E147&gt;1),TRUE()))),"",ROUND(C147/F147,2)))</f>
        <v/>
      </c>
      <c r="H147" s="10" t="str">
        <f>IF(A147="","",IF(COUNTIF($A$5:$A$154,A147)&gt;1,"nom en double, seul le premier compte",IF(OR(IF(D147="",FALSE(),IF(ISNUMBER(D147),OR(D147&lt;=0,D147&gt;1),TRUE())),IF(E147="",FALSE(),IF(ISNUMBER(E147),OR(E147&lt;=0,E147&gt;1),TRUE()))),"saisir un rendement entre 1 % et 100 %",IF(NOT(ISNUMBER(C147)),"prix d'achat manquant",""))))</f>
        <v/>
      </c>
      <c r="I147" s="5"/>
    </row>
    <row r="148" spans="1:9" x14ac:dyDescent="0.25">
      <c r="A148" s="5"/>
      <c r="B148" s="5"/>
      <c r="C148" s="6"/>
      <c r="D148" s="7"/>
      <c r="E148" s="7"/>
      <c r="F148" s="8" t="str">
        <f>IF(A148="","",IF(D148="",1,IF(ISNUMBER(D148),D148,0))*IF(E148="",1,IF(ISNUMBER(E148),E148,0)))</f>
        <v/>
      </c>
      <c r="G148" s="9" t="str">
        <f>IF(OR(A148="",NOT(ISNUMBER(C148))),"",IF(OR(IF(D148="",FALSE(),IF(ISNUMBER(D148),OR(D148&lt;=0,D148&gt;1),TRUE())),IF(E148="",FALSE(),IF(ISNUMBER(E148),OR(E148&lt;=0,E148&gt;1),TRUE()))),"",ROUND(C148/F148,2)))</f>
        <v/>
      </c>
      <c r="H148" s="10" t="str">
        <f>IF(A148="","",IF(COUNTIF($A$5:$A$154,A148)&gt;1,"nom en double, seul le premier compte",IF(OR(IF(D148="",FALSE(),IF(ISNUMBER(D148),OR(D148&lt;=0,D148&gt;1),TRUE())),IF(E148="",FALSE(),IF(ISNUMBER(E148),OR(E148&lt;=0,E148&gt;1),TRUE()))),"saisir un rendement entre 1 % et 100 %",IF(NOT(ISNUMBER(C148)),"prix d'achat manquant",""))))</f>
        <v/>
      </c>
      <c r="I148" s="5"/>
    </row>
    <row r="149" spans="1:9" x14ac:dyDescent="0.25">
      <c r="A149" s="5"/>
      <c r="B149" s="5"/>
      <c r="C149" s="6"/>
      <c r="D149" s="7"/>
      <c r="E149" s="7"/>
      <c r="F149" s="8" t="str">
        <f>IF(A149="","",IF(D149="",1,IF(ISNUMBER(D149),D149,0))*IF(E149="",1,IF(ISNUMBER(E149),E149,0)))</f>
        <v/>
      </c>
      <c r="G149" s="9" t="str">
        <f>IF(OR(A149="",NOT(ISNUMBER(C149))),"",IF(OR(IF(D149="",FALSE(),IF(ISNUMBER(D149),OR(D149&lt;=0,D149&gt;1),TRUE())),IF(E149="",FALSE(),IF(ISNUMBER(E149),OR(E149&lt;=0,E149&gt;1),TRUE()))),"",ROUND(C149/F149,2)))</f>
        <v/>
      </c>
      <c r="H149" s="10" t="str">
        <f>IF(A149="","",IF(COUNTIF($A$5:$A$154,A149)&gt;1,"nom en double, seul le premier compte",IF(OR(IF(D149="",FALSE(),IF(ISNUMBER(D149),OR(D149&lt;=0,D149&gt;1),TRUE())),IF(E149="",FALSE(),IF(ISNUMBER(E149),OR(E149&lt;=0,E149&gt;1),TRUE()))),"saisir un rendement entre 1 % et 100 %",IF(NOT(ISNUMBER(C149)),"prix d'achat manquant",""))))</f>
        <v/>
      </c>
      <c r="I149" s="5"/>
    </row>
    <row r="150" spans="1:9" x14ac:dyDescent="0.25">
      <c r="A150" s="5"/>
      <c r="B150" s="5"/>
      <c r="C150" s="6"/>
      <c r="D150" s="7"/>
      <c r="E150" s="7"/>
      <c r="F150" s="8" t="str">
        <f>IF(A150="","",IF(D150="",1,IF(ISNUMBER(D150),D150,0))*IF(E150="",1,IF(ISNUMBER(E150),E150,0)))</f>
        <v/>
      </c>
      <c r="G150" s="9" t="str">
        <f>IF(OR(A150="",NOT(ISNUMBER(C150))),"",IF(OR(IF(D150="",FALSE(),IF(ISNUMBER(D150),OR(D150&lt;=0,D150&gt;1),TRUE())),IF(E150="",FALSE(),IF(ISNUMBER(E150),OR(E150&lt;=0,E150&gt;1),TRUE()))),"",ROUND(C150/F150,2)))</f>
        <v/>
      </c>
      <c r="H150" s="10" t="str">
        <f>IF(A150="","",IF(COUNTIF($A$5:$A$154,A150)&gt;1,"nom en double, seul le premier compte",IF(OR(IF(D150="",FALSE(),IF(ISNUMBER(D150),OR(D150&lt;=0,D150&gt;1),TRUE())),IF(E150="",FALSE(),IF(ISNUMBER(E150),OR(E150&lt;=0,E150&gt;1),TRUE()))),"saisir un rendement entre 1 % et 100 %",IF(NOT(ISNUMBER(C150)),"prix d'achat manquant",""))))</f>
        <v/>
      </c>
      <c r="I150" s="5"/>
    </row>
    <row r="151" spans="1:9" x14ac:dyDescent="0.25">
      <c r="A151" s="5"/>
      <c r="B151" s="5"/>
      <c r="C151" s="6"/>
      <c r="D151" s="7"/>
      <c r="E151" s="7"/>
      <c r="F151" s="8" t="str">
        <f>IF(A151="","",IF(D151="",1,IF(ISNUMBER(D151),D151,0))*IF(E151="",1,IF(ISNUMBER(E151),E151,0)))</f>
        <v/>
      </c>
      <c r="G151" s="9" t="str">
        <f>IF(OR(A151="",NOT(ISNUMBER(C151))),"",IF(OR(IF(D151="",FALSE(),IF(ISNUMBER(D151),OR(D151&lt;=0,D151&gt;1),TRUE())),IF(E151="",FALSE(),IF(ISNUMBER(E151),OR(E151&lt;=0,E151&gt;1),TRUE()))),"",ROUND(C151/F151,2)))</f>
        <v/>
      </c>
      <c r="H151" s="10" t="str">
        <f>IF(A151="","",IF(COUNTIF($A$5:$A$154,A151)&gt;1,"nom en double, seul le premier compte",IF(OR(IF(D151="",FALSE(),IF(ISNUMBER(D151),OR(D151&lt;=0,D151&gt;1),TRUE())),IF(E151="",FALSE(),IF(ISNUMBER(E151),OR(E151&lt;=0,E151&gt;1),TRUE()))),"saisir un rendement entre 1 % et 100 %",IF(NOT(ISNUMBER(C151)),"prix d'achat manquant",""))))</f>
        <v/>
      </c>
      <c r="I151" s="5"/>
    </row>
    <row r="152" spans="1:9" x14ac:dyDescent="0.25">
      <c r="A152" s="5"/>
      <c r="B152" s="5"/>
      <c r="C152" s="6"/>
      <c r="D152" s="7"/>
      <c r="E152" s="7"/>
      <c r="F152" s="8" t="str">
        <f>IF(A152="","",IF(D152="",1,IF(ISNUMBER(D152),D152,0))*IF(E152="",1,IF(ISNUMBER(E152),E152,0)))</f>
        <v/>
      </c>
      <c r="G152" s="9" t="str">
        <f>IF(OR(A152="",NOT(ISNUMBER(C152))),"",IF(OR(IF(D152="",FALSE(),IF(ISNUMBER(D152),OR(D152&lt;=0,D152&gt;1),TRUE())),IF(E152="",FALSE(),IF(ISNUMBER(E152),OR(E152&lt;=0,E152&gt;1),TRUE()))),"",ROUND(C152/F152,2)))</f>
        <v/>
      </c>
      <c r="H152" s="10" t="str">
        <f>IF(A152="","",IF(COUNTIF($A$5:$A$154,A152)&gt;1,"nom en double, seul le premier compte",IF(OR(IF(D152="",FALSE(),IF(ISNUMBER(D152),OR(D152&lt;=0,D152&gt;1),TRUE())),IF(E152="",FALSE(),IF(ISNUMBER(E152),OR(E152&lt;=0,E152&gt;1),TRUE()))),"saisir un rendement entre 1 % et 100 %",IF(NOT(ISNUMBER(C152)),"prix d'achat manquant",""))))</f>
        <v/>
      </c>
      <c r="I152" s="5"/>
    </row>
    <row r="153" spans="1:9" x14ac:dyDescent="0.25">
      <c r="A153" s="5"/>
      <c r="B153" s="5"/>
      <c r="C153" s="6"/>
      <c r="D153" s="7"/>
      <c r="E153" s="7"/>
      <c r="F153" s="8" t="str">
        <f>IF(A153="","",IF(D153="",1,IF(ISNUMBER(D153),D153,0))*IF(E153="",1,IF(ISNUMBER(E153),E153,0)))</f>
        <v/>
      </c>
      <c r="G153" s="9" t="str">
        <f>IF(OR(A153="",NOT(ISNUMBER(C153))),"",IF(OR(IF(D153="",FALSE(),IF(ISNUMBER(D153),OR(D153&lt;=0,D153&gt;1),TRUE())),IF(E153="",FALSE(),IF(ISNUMBER(E153),OR(E153&lt;=0,E153&gt;1),TRUE()))),"",ROUND(C153/F153,2)))</f>
        <v/>
      </c>
      <c r="H153" s="10" t="str">
        <f>IF(A153="","",IF(COUNTIF($A$5:$A$154,A153)&gt;1,"nom en double, seul le premier compte",IF(OR(IF(D153="",FALSE(),IF(ISNUMBER(D153),OR(D153&lt;=0,D153&gt;1),TRUE())),IF(E153="",FALSE(),IF(ISNUMBER(E153),OR(E153&lt;=0,E153&gt;1),TRUE()))),"saisir un rendement entre 1 % et 100 %",IF(NOT(ISNUMBER(C153)),"prix d'achat manquant",""))))</f>
        <v/>
      </c>
      <c r="I153" s="5"/>
    </row>
    <row r="154" spans="1:9" x14ac:dyDescent="0.25">
      <c r="A154" s="5"/>
      <c r="B154" s="5"/>
      <c r="C154" s="6"/>
      <c r="D154" s="7"/>
      <c r="E154" s="7"/>
      <c r="F154" s="8" t="str">
        <f>IF(A154="","",IF(D154="",1,IF(ISNUMBER(D154),D154,0))*IF(E154="",1,IF(ISNUMBER(E154),E154,0)))</f>
        <v/>
      </c>
      <c r="G154" s="9" t="str">
        <f>IF(OR(A154="",NOT(ISNUMBER(C154))),"",IF(OR(IF(D154="",FALSE(),IF(ISNUMBER(D154),OR(D154&lt;=0,D154&gt;1),TRUE())),IF(E154="",FALSE(),IF(ISNUMBER(E154),OR(E154&lt;=0,E154&gt;1),TRUE()))),"",ROUND(C154/F154,2)))</f>
        <v/>
      </c>
      <c r="H154" s="10" t="str">
        <f>IF(A154="","",IF(COUNTIF($A$5:$A$154,A154)&gt;1,"nom en double, seul le premier compte",IF(OR(IF(D154="",FALSE(),IF(ISNUMBER(D154),OR(D154&lt;=0,D154&gt;1),TRUE())),IF(E154="",FALSE(),IF(ISNUMBER(E154),OR(E154&lt;=0,E154&gt;1),TRUE()))),"saisir un rendement entre 1 % et 100 %",IF(NOT(ISNUMBER(C154)),"prix d'achat manquant",""))))</f>
        <v/>
      </c>
      <c r="I154" s="5"/>
    </row>
  </sheetData>
  <dataValidations count="1">
    <dataValidation type="list" allowBlank="1" sqref="B5:B154">
      <formula1>"kg,l,pce"</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
  <sheetViews>
    <sheetView workbookViewId="0"/>
  </sheetViews>
  <sheetFormatPr defaultRowHeight="15" outlineLevelRow="0" outlineLevelCol="0" x14ac:dyDescent="55"/>
  <cols>
    <col min="1" max="1" width="30" customWidth="1"/>
    <col min="2" max="2" width="14" customWidth="1"/>
    <col min="3" max="3" width="10" customWidth="1"/>
    <col min="4" max="4" width="16" customWidth="1"/>
    <col min="5" max="5" width="14" customWidth="1"/>
    <col min="6" max="6" width="40" customWidth="1"/>
    <col min="7" max="7" width="3" customWidth="1"/>
    <col min="8" max="8" width="26" customWidth="1"/>
    <col min="9" max="9" width="10" customWidth="1"/>
    <col min="10" max="10" width="16" customWidth="1"/>
    <col min="11" max="11" width="12" customWidth="1"/>
    <col min="12" max="12" width="4" hidden="1" customWidth="1"/>
  </cols>
  <sheetData>
    <row r="1" spans="1:1" x14ac:dyDescent="0.25">
      <c r="A1" s="1" t="s">
        <v>36</v>
      </c>
    </row>
    <row r="2" spans="1:1" x14ac:dyDescent="0.25">
      <c r="A2" s="2" t="s">
        <v>16</v>
      </c>
    </row>
    <row r="3" spans="1:1" x14ac:dyDescent="0.25">
      <c r="A3" s="2" t="s">
        <v>37</v>
      </c>
    </row>
    <row r="4" spans="8:11" x14ac:dyDescent="0.25">
      <c r="H4" s="4" t="s">
        <v>38</v>
      </c>
      <c r="I4" s="4" t="s">
        <v>18</v>
      </c>
      <c r="J4" s="4" t="s">
        <v>39</v>
      </c>
      <c r="K4" s="4" t="s">
        <v>40</v>
      </c>
    </row>
    <row r="5" spans="1:11" x14ac:dyDescent="0.25">
      <c r="A5" s="11" t="s">
        <v>41</v>
      </c>
      <c r="B5" s="2" t="s">
        <v>42</v>
      </c>
      <c r="C5" s="12">
        <v>4</v>
      </c>
      <c r="D5" s="5" t="s">
        <v>32</v>
      </c>
      <c r="E5" s="10" t="str">
        <f>IF(A5="","",IF(COUNTIF($H$5:$H$19,A5)&gt;1,"nom en double, seul le premier compte",IF(ISNUMBER(MATCH(A5,'Ingrédients'!$A$5:$A$154,0)),"ce nom est aussi un ingrédient",IF(NOT(ISNUMBER(C5)),"«La production donne» manque",IF(C5&lt;=0,"«La production donne» manque",IF(SUM(L7:L18)&gt;0,"vérifier les lignes avec remarque",""))))))</f>
        <v/>
      </c>
      <c r="H5" t="str">
        <f>IF(A5="","",A5)</f>
        <v>Sauce au vin rouge</v>
      </c>
      <c r="I5" t="str">
        <f>IF(A5="","",D5)</f>
        <v>l</v>
      </c>
      <c r="J5" s="13">
        <f>IF(A5="","",E20)</f>
        <v>11.3375</v>
      </c>
      <c r="K5" s="14">
        <f>IF(A5="","",SUM(L7:L18)+IF(AND(E5&lt;&gt;"",E5&lt;&gt;"vérifier les lignes avec remarque"),1,0))</f>
        <v>0</v>
      </c>
    </row>
    <row r="6" spans="1:11" x14ac:dyDescent="0.25">
      <c r="A6" s="4" t="s">
        <v>43</v>
      </c>
      <c r="B6" s="4" t="s">
        <v>44</v>
      </c>
      <c r="C6" s="4" t="s">
        <v>18</v>
      </c>
      <c r="D6" s="4" t="s">
        <v>45</v>
      </c>
      <c r="E6" s="4" t="s">
        <v>46</v>
      </c>
      <c r="F6" s="4" t="s">
        <v>24</v>
      </c>
      <c r="H6" t="str">
        <f>IF(A22="","",A22)</f>
        <v/>
      </c>
      <c r="I6" t="str">
        <f>IF(A22="","",D22)</f>
        <v/>
      </c>
      <c r="J6" s="13" t="str">
        <f>IF(A22="","",E37)</f>
        <v/>
      </c>
      <c r="K6" s="14" t="str">
        <f>IF(A22="","",SUM(L24:L35)+IF(AND(E22&lt;&gt;"",E22&lt;&gt;"vérifier les lignes avec remarque"),1,0))</f>
        <v/>
      </c>
    </row>
    <row r="7" spans="1:12" x14ac:dyDescent="0.25">
      <c r="A7" s="5" t="s">
        <v>31</v>
      </c>
      <c r="B7" s="12">
        <v>2</v>
      </c>
      <c r="C7" t="str">
        <f>IF(A7="","",IF(ISNUMBER(MATCH(A7,'Ingrédients'!$A$5:$A$154,0)),INDEX('Ingrédients'!$B$5:$B$154,MATCH(A7,'Ingrédients'!$A$5:$A$154,0)),""))</f>
        <v>l</v>
      </c>
      <c r="D7" s="13">
        <f>IF(A7="","",IF(ISNUMBER(MATCH(A7,'Ingrédients'!$A$5:$A$154,0)),INDEX('Ingrédients'!$G$5:$G$154,MATCH(A7,'Ingrédients'!$A$5:$A$154,0)),""))</f>
        <v>8</v>
      </c>
      <c r="E7" s="15">
        <f>IF(OR(A7="",NOT(ISNUMBER(B7)),NOT(ISNUMBER(D7))),"",ROUND(B7*D7,2))</f>
        <v>16</v>
      </c>
      <c r="F7" s="10" t="str">
        <f>IF(A7="","",IF(A7=$A$5,"ne peut pas se contenir elle-même",IF(ISNUMBER(MATCH(A7,'Ingrédients'!$A$5:$A$154,0)),IF(NOT(ISNUMBER(D7)),"prix manquant",IF(NOT(ISNUMBER(B7)),"quantité manquante","")),IF(ISNUMBER(MATCH(A7,$H$5:$H$19,0)),"se trouve plus bas, la déplacer vers le haut","introuvable"))))</f>
        <v/>
      </c>
      <c r="H7" t="str">
        <f>IF(A39="","",A39)</f>
        <v/>
      </c>
      <c r="I7" t="str">
        <f>IF(A39="","",D39)</f>
        <v/>
      </c>
      <c r="J7" s="13" t="str">
        <f>IF(A39="","",E54)</f>
        <v/>
      </c>
      <c r="K7" s="14" t="str">
        <f>IF(A39="","",SUM(L41:L52)+IF(AND(E39&lt;&gt;"",E39&lt;&gt;"vérifier les lignes avec remarque"),1,0))</f>
        <v/>
      </c>
      <c r="L7">
        <f>IF(F7="",0,1)</f>
        <v>0</v>
      </c>
    </row>
    <row r="8" spans="1:12" x14ac:dyDescent="0.25">
      <c r="A8" s="5" t="s">
        <v>33</v>
      </c>
      <c r="B8" s="12">
        <v>4</v>
      </c>
      <c r="C8" t="str">
        <f>IF(A8="","",IF(ISNUMBER(MATCH(A8,'Ingrédients'!$A$5:$A$154,0)),INDEX('Ingrédients'!$B$5:$B$154,MATCH(A8,'Ingrédients'!$A$5:$A$154,0)),""))</f>
        <v>l</v>
      </c>
      <c r="D8" s="13">
        <f>IF(A8="","",IF(ISNUMBER(MATCH(A8,'Ingrédients'!$A$5:$A$154,0)),INDEX('Ingrédients'!$G$5:$G$154,MATCH(A8,'Ingrédients'!$A$5:$A$154,0)),""))</f>
        <v>6</v>
      </c>
      <c r="E8" s="15">
        <f>IF(OR(A8="",NOT(ISNUMBER(B8)),NOT(ISNUMBER(D8))),"",ROUND(B8*D8,2))</f>
        <v>24</v>
      </c>
      <c r="F8" s="10" t="str">
        <f>IF(A8="","",IF(A8=$A$5,"ne peut pas se contenir elle-même",IF(ISNUMBER(MATCH(A8,'Ingrédients'!$A$5:$A$154,0)),IF(NOT(ISNUMBER(D8)),"prix manquant",IF(NOT(ISNUMBER(B8)),"quantité manquante","")),IF(ISNUMBER(MATCH(A8,$H$5:$H$19,0)),"se trouve plus bas, la déplacer vers le haut","introuvable"))))</f>
        <v/>
      </c>
      <c r="H8" t="str">
        <f>IF(A56="","",A56)</f>
        <v/>
      </c>
      <c r="I8" t="str">
        <f>IF(A56="","",D56)</f>
        <v/>
      </c>
      <c r="J8" s="13" t="str">
        <f>IF(A56="","",E71)</f>
        <v/>
      </c>
      <c r="K8" s="14" t="str">
        <f>IF(A56="","",SUM(L58:L69)+IF(AND(E56&lt;&gt;"",E56&lt;&gt;"vérifier les lignes avec remarque"),1,0))</f>
        <v/>
      </c>
      <c r="L8">
        <f>IF(F8="",0,1)</f>
        <v>0</v>
      </c>
    </row>
    <row r="9" spans="1:12" x14ac:dyDescent="0.25">
      <c r="A9" s="5" t="s">
        <v>34</v>
      </c>
      <c r="B9" s="12">
        <v>0.4</v>
      </c>
      <c r="C9" t="str">
        <f>IF(A9="","",IF(ISNUMBER(MATCH(A9,'Ingrédients'!$A$5:$A$154,0)),INDEX('Ingrédients'!$B$5:$B$154,MATCH(A9,'Ingrédients'!$A$5:$A$154,0)),""))</f>
        <v>kg</v>
      </c>
      <c r="D9" s="13">
        <f>IF(A9="","",IF(ISNUMBER(MATCH(A9,'Ingrédients'!$A$5:$A$154,0)),INDEX('Ingrédients'!$G$5:$G$154,MATCH(A9,'Ingrédients'!$A$5:$A$154,0)),""))</f>
        <v>4</v>
      </c>
      <c r="E9" s="15">
        <f>IF(OR(A9="",NOT(ISNUMBER(B9)),NOT(ISNUMBER(D9))),"",ROUND(B9*D9,2))</f>
        <v>1.6</v>
      </c>
      <c r="F9" s="10" t="str">
        <f>IF(A9="","",IF(A9=$A$5,"ne peut pas se contenir elle-même",IF(ISNUMBER(MATCH(A9,'Ingrédients'!$A$5:$A$154,0)),IF(NOT(ISNUMBER(D9)),"prix manquant",IF(NOT(ISNUMBER(B9)),"quantité manquante","")),IF(ISNUMBER(MATCH(A9,$H$5:$H$19,0)),"se trouve plus bas, la déplacer vers le haut","introuvable"))))</f>
        <v/>
      </c>
      <c r="H9" t="str">
        <f>IF(A73="","",A73)</f>
        <v/>
      </c>
      <c r="I9" t="str">
        <f>IF(A73="","",D73)</f>
        <v/>
      </c>
      <c r="J9" s="13" t="str">
        <f>IF(A73="","",E88)</f>
        <v/>
      </c>
      <c r="K9" s="14" t="str">
        <f>IF(A73="","",SUM(L75:L86)+IF(AND(E73&lt;&gt;"",E73&lt;&gt;"vérifier les lignes avec remarque"),1,0))</f>
        <v/>
      </c>
      <c r="L9">
        <f>IF(F9="",0,1)</f>
        <v>0</v>
      </c>
    </row>
    <row r="10" spans="1:12" x14ac:dyDescent="0.25">
      <c r="A10" s="5" t="s">
        <v>35</v>
      </c>
      <c r="B10" s="12">
        <v>0.25</v>
      </c>
      <c r="C10" t="str">
        <f>IF(A10="","",IF(ISNUMBER(MATCH(A10,'Ingrédients'!$A$5:$A$154,0)),INDEX('Ingrédients'!$B$5:$B$154,MATCH(A10,'Ingrédients'!$A$5:$A$154,0)),""))</f>
        <v>kg</v>
      </c>
      <c r="D10" s="13">
        <f>IF(A10="","",IF(ISNUMBER(MATCH(A10,'Ingrédients'!$A$5:$A$154,0)),INDEX('Ingrédients'!$G$5:$G$154,MATCH(A10,'Ingrédients'!$A$5:$A$154,0)),""))</f>
        <v>15</v>
      </c>
      <c r="E10" s="15">
        <f>IF(OR(A10="",NOT(ISNUMBER(B10)),NOT(ISNUMBER(D10))),"",ROUND(B10*D10,2))</f>
        <v>3.75</v>
      </c>
      <c r="F10" s="10" t="str">
        <f>IF(A10="","",IF(A10=$A$5,"ne peut pas se contenir elle-même",IF(ISNUMBER(MATCH(A10,'Ingrédients'!$A$5:$A$154,0)),IF(NOT(ISNUMBER(D10)),"prix manquant",IF(NOT(ISNUMBER(B10)),"quantité manquante","")),IF(ISNUMBER(MATCH(A10,$H$5:$H$19,0)),"se trouve plus bas, la déplacer vers le haut","introuvable"))))</f>
        <v/>
      </c>
      <c r="H10" t="str">
        <f>IF(A90="","",A90)</f>
        <v/>
      </c>
      <c r="I10" t="str">
        <f>IF(A90="","",D90)</f>
        <v/>
      </c>
      <c r="J10" s="13" t="str">
        <f>IF(A90="","",E105)</f>
        <v/>
      </c>
      <c r="K10" s="14" t="str">
        <f>IF(A90="","",SUM(L92:L103)+IF(AND(E90&lt;&gt;"",E90&lt;&gt;"vérifier les lignes avec remarque"),1,0))</f>
        <v/>
      </c>
      <c r="L10">
        <f>IF(F10="",0,1)</f>
        <v>0</v>
      </c>
    </row>
    <row r="11" spans="1:12" x14ac:dyDescent="0.25">
      <c r="A11" s="5"/>
      <c r="B11" s="12"/>
      <c r="C11" t="str">
        <f>IF(A11="","",IF(ISNUMBER(MATCH(A11,'Ingrédients'!$A$5:$A$154,0)),INDEX('Ingrédients'!$B$5:$B$154,MATCH(A11,'Ingrédients'!$A$5:$A$154,0)),""))</f>
        <v/>
      </c>
      <c r="D11" s="13" t="str">
        <f>IF(A11="","",IF(ISNUMBER(MATCH(A11,'Ingrédients'!$A$5:$A$154,0)),INDEX('Ingrédients'!$G$5:$G$154,MATCH(A11,'Ingrédients'!$A$5:$A$154,0)),""))</f>
        <v/>
      </c>
      <c r="E11" s="15" t="str">
        <f>IF(OR(A11="",NOT(ISNUMBER(B11)),NOT(ISNUMBER(D11))),"",ROUND(B11*D11,2))</f>
        <v/>
      </c>
      <c r="F11" s="10" t="str">
        <f>IF(A11="","",IF(A11=$A$5,"ne peut pas se contenir elle-même",IF(ISNUMBER(MATCH(A11,'Ingrédients'!$A$5:$A$154,0)),IF(NOT(ISNUMBER(D11)),"prix manquant",IF(NOT(ISNUMBER(B11)),"quantité manquante","")),IF(ISNUMBER(MATCH(A11,$H$5:$H$19,0)),"se trouve plus bas, la déplacer vers le haut","introuvable"))))</f>
        <v/>
      </c>
      <c r="H11" t="str">
        <f>IF(A107="","",A107)</f>
        <v/>
      </c>
      <c r="I11" t="str">
        <f>IF(A107="","",D107)</f>
        <v/>
      </c>
      <c r="J11" s="13" t="str">
        <f>IF(A107="","",E122)</f>
        <v/>
      </c>
      <c r="K11" s="14" t="str">
        <f>IF(A107="","",SUM(L109:L120)+IF(AND(E107&lt;&gt;"",E107&lt;&gt;"vérifier les lignes avec remarque"),1,0))</f>
        <v/>
      </c>
      <c r="L11">
        <f>IF(F11="",0,1)</f>
        <v>0</v>
      </c>
    </row>
    <row r="12" spans="1:12" x14ac:dyDescent="0.25">
      <c r="A12" s="5"/>
      <c r="B12" s="12"/>
      <c r="C12" t="str">
        <f>IF(A12="","",IF(ISNUMBER(MATCH(A12,'Ingrédients'!$A$5:$A$154,0)),INDEX('Ingrédients'!$B$5:$B$154,MATCH(A12,'Ingrédients'!$A$5:$A$154,0)),""))</f>
        <v/>
      </c>
      <c r="D12" s="13" t="str">
        <f>IF(A12="","",IF(ISNUMBER(MATCH(A12,'Ingrédients'!$A$5:$A$154,0)),INDEX('Ingrédients'!$G$5:$G$154,MATCH(A12,'Ingrédients'!$A$5:$A$154,0)),""))</f>
        <v/>
      </c>
      <c r="E12" s="15" t="str">
        <f>IF(OR(A12="",NOT(ISNUMBER(B12)),NOT(ISNUMBER(D12))),"",ROUND(B12*D12,2))</f>
        <v/>
      </c>
      <c r="F12" s="10" t="str">
        <f>IF(A12="","",IF(A12=$A$5,"ne peut pas se contenir elle-même",IF(ISNUMBER(MATCH(A12,'Ingrédients'!$A$5:$A$154,0)),IF(NOT(ISNUMBER(D12)),"prix manquant",IF(NOT(ISNUMBER(B12)),"quantité manquante","")),IF(ISNUMBER(MATCH(A12,$H$5:$H$19,0)),"se trouve plus bas, la déplacer vers le haut","introuvable"))))</f>
        <v/>
      </c>
      <c r="H12" t="str">
        <f>IF(A124="","",A124)</f>
        <v/>
      </c>
      <c r="I12" t="str">
        <f>IF(A124="","",D124)</f>
        <v/>
      </c>
      <c r="J12" s="13" t="str">
        <f>IF(A124="","",E139)</f>
        <v/>
      </c>
      <c r="K12" s="14" t="str">
        <f>IF(A124="","",SUM(L126:L137)+IF(AND(E124&lt;&gt;"",E124&lt;&gt;"vérifier les lignes avec remarque"),1,0))</f>
        <v/>
      </c>
      <c r="L12">
        <f>IF(F12="",0,1)</f>
        <v>0</v>
      </c>
    </row>
    <row r="13" spans="1:12" x14ac:dyDescent="0.25">
      <c r="A13" s="5"/>
      <c r="B13" s="12"/>
      <c r="C13" t="str">
        <f>IF(A13="","",IF(ISNUMBER(MATCH(A13,'Ingrédients'!$A$5:$A$154,0)),INDEX('Ingrédients'!$B$5:$B$154,MATCH(A13,'Ingrédients'!$A$5:$A$154,0)),""))</f>
        <v/>
      </c>
      <c r="D13" s="13" t="str">
        <f>IF(A13="","",IF(ISNUMBER(MATCH(A13,'Ingrédients'!$A$5:$A$154,0)),INDEX('Ingrédients'!$G$5:$G$154,MATCH(A13,'Ingrédients'!$A$5:$A$154,0)),""))</f>
        <v/>
      </c>
      <c r="E13" s="15" t="str">
        <f>IF(OR(A13="",NOT(ISNUMBER(B13)),NOT(ISNUMBER(D13))),"",ROUND(B13*D13,2))</f>
        <v/>
      </c>
      <c r="F13" s="10" t="str">
        <f>IF(A13="","",IF(A13=$A$5,"ne peut pas se contenir elle-même",IF(ISNUMBER(MATCH(A13,'Ingrédients'!$A$5:$A$154,0)),IF(NOT(ISNUMBER(D13)),"prix manquant",IF(NOT(ISNUMBER(B13)),"quantité manquante","")),IF(ISNUMBER(MATCH(A13,$H$5:$H$19,0)),"se trouve plus bas, la déplacer vers le haut","introuvable"))))</f>
        <v/>
      </c>
      <c r="H13" t="str">
        <f>IF(A141="","",A141)</f>
        <v/>
      </c>
      <c r="I13" t="str">
        <f>IF(A141="","",D141)</f>
        <v/>
      </c>
      <c r="J13" s="13" t="str">
        <f>IF(A141="","",E156)</f>
        <v/>
      </c>
      <c r="K13" s="14" t="str">
        <f>IF(A141="","",SUM(L143:L154)+IF(AND(E141&lt;&gt;"",E141&lt;&gt;"vérifier les lignes avec remarque"),1,0))</f>
        <v/>
      </c>
      <c r="L13">
        <f>IF(F13="",0,1)</f>
        <v>0</v>
      </c>
    </row>
    <row r="14" spans="1:12" x14ac:dyDescent="0.25">
      <c r="A14" s="5"/>
      <c r="B14" s="12"/>
      <c r="C14" t="str">
        <f>IF(A14="","",IF(ISNUMBER(MATCH(A14,'Ingrédients'!$A$5:$A$154,0)),INDEX('Ingrédients'!$B$5:$B$154,MATCH(A14,'Ingrédients'!$A$5:$A$154,0)),""))</f>
        <v/>
      </c>
      <c r="D14" s="13" t="str">
        <f>IF(A14="","",IF(ISNUMBER(MATCH(A14,'Ingrédients'!$A$5:$A$154,0)),INDEX('Ingrédients'!$G$5:$G$154,MATCH(A14,'Ingrédients'!$A$5:$A$154,0)),""))</f>
        <v/>
      </c>
      <c r="E14" s="15" t="str">
        <f>IF(OR(A14="",NOT(ISNUMBER(B14)),NOT(ISNUMBER(D14))),"",ROUND(B14*D14,2))</f>
        <v/>
      </c>
      <c r="F14" s="10" t="str">
        <f>IF(A14="","",IF(A14=$A$5,"ne peut pas se contenir elle-même",IF(ISNUMBER(MATCH(A14,'Ingrédients'!$A$5:$A$154,0)),IF(NOT(ISNUMBER(D14)),"prix manquant",IF(NOT(ISNUMBER(B14)),"quantité manquante","")),IF(ISNUMBER(MATCH(A14,$H$5:$H$19,0)),"se trouve plus bas, la déplacer vers le haut","introuvable"))))</f>
        <v/>
      </c>
      <c r="H14" t="str">
        <f>IF(A158="","",A158)</f>
        <v/>
      </c>
      <c r="I14" t="str">
        <f>IF(A158="","",D158)</f>
        <v/>
      </c>
      <c r="J14" s="13" t="str">
        <f>IF(A158="","",E173)</f>
        <v/>
      </c>
      <c r="K14" s="14" t="str">
        <f>IF(A158="","",SUM(L160:L171)+IF(AND(E158&lt;&gt;"",E158&lt;&gt;"vérifier les lignes avec remarque"),1,0))</f>
        <v/>
      </c>
      <c r="L14">
        <f>IF(F14="",0,1)</f>
        <v>0</v>
      </c>
    </row>
    <row r="15" spans="1:12" x14ac:dyDescent="0.25">
      <c r="A15" s="5"/>
      <c r="B15" s="12"/>
      <c r="C15" t="str">
        <f>IF(A15="","",IF(ISNUMBER(MATCH(A15,'Ingrédients'!$A$5:$A$154,0)),INDEX('Ingrédients'!$B$5:$B$154,MATCH(A15,'Ingrédients'!$A$5:$A$154,0)),""))</f>
        <v/>
      </c>
      <c r="D15" s="13" t="str">
        <f>IF(A15="","",IF(ISNUMBER(MATCH(A15,'Ingrédients'!$A$5:$A$154,0)),INDEX('Ingrédients'!$G$5:$G$154,MATCH(A15,'Ingrédients'!$A$5:$A$154,0)),""))</f>
        <v/>
      </c>
      <c r="E15" s="15" t="str">
        <f>IF(OR(A15="",NOT(ISNUMBER(B15)),NOT(ISNUMBER(D15))),"",ROUND(B15*D15,2))</f>
        <v/>
      </c>
      <c r="F15" s="10" t="str">
        <f>IF(A15="","",IF(A15=$A$5,"ne peut pas se contenir elle-même",IF(ISNUMBER(MATCH(A15,'Ingrédients'!$A$5:$A$154,0)),IF(NOT(ISNUMBER(D15)),"prix manquant",IF(NOT(ISNUMBER(B15)),"quantité manquante","")),IF(ISNUMBER(MATCH(A15,$H$5:$H$19,0)),"se trouve plus bas, la déplacer vers le haut","introuvable"))))</f>
        <v/>
      </c>
      <c r="H15" t="str">
        <f>IF(A175="","",A175)</f>
        <v/>
      </c>
      <c r="I15" t="str">
        <f>IF(A175="","",D175)</f>
        <v/>
      </c>
      <c r="J15" s="13" t="str">
        <f>IF(A175="","",E190)</f>
        <v/>
      </c>
      <c r="K15" s="14" t="str">
        <f>IF(A175="","",SUM(L177:L188)+IF(AND(E175&lt;&gt;"",E175&lt;&gt;"vérifier les lignes avec remarque"),1,0))</f>
        <v/>
      </c>
      <c r="L15">
        <f>IF(F15="",0,1)</f>
        <v>0</v>
      </c>
    </row>
    <row r="16" spans="1:12" x14ac:dyDescent="0.25">
      <c r="A16" s="5"/>
      <c r="B16" s="12"/>
      <c r="C16" t="str">
        <f>IF(A16="","",IF(ISNUMBER(MATCH(A16,'Ingrédients'!$A$5:$A$154,0)),INDEX('Ingrédients'!$B$5:$B$154,MATCH(A16,'Ingrédients'!$A$5:$A$154,0)),""))</f>
        <v/>
      </c>
      <c r="D16" s="13" t="str">
        <f>IF(A16="","",IF(ISNUMBER(MATCH(A16,'Ingrédients'!$A$5:$A$154,0)),INDEX('Ingrédients'!$G$5:$G$154,MATCH(A16,'Ingrédients'!$A$5:$A$154,0)),""))</f>
        <v/>
      </c>
      <c r="E16" s="15" t="str">
        <f>IF(OR(A16="",NOT(ISNUMBER(B16)),NOT(ISNUMBER(D16))),"",ROUND(B16*D16,2))</f>
        <v/>
      </c>
      <c r="F16" s="10" t="str">
        <f>IF(A16="","",IF(A16=$A$5,"ne peut pas se contenir elle-même",IF(ISNUMBER(MATCH(A16,'Ingrédients'!$A$5:$A$154,0)),IF(NOT(ISNUMBER(D16)),"prix manquant",IF(NOT(ISNUMBER(B16)),"quantité manquante","")),IF(ISNUMBER(MATCH(A16,$H$5:$H$19,0)),"se trouve plus bas, la déplacer vers le haut","introuvable"))))</f>
        <v/>
      </c>
      <c r="H16" t="str">
        <f>IF(A192="","",A192)</f>
        <v/>
      </c>
      <c r="I16" t="str">
        <f>IF(A192="","",D192)</f>
        <v/>
      </c>
      <c r="J16" s="13" t="str">
        <f>IF(A192="","",E207)</f>
        <v/>
      </c>
      <c r="K16" s="14" t="str">
        <f>IF(A192="","",SUM(L194:L205)+IF(AND(E192&lt;&gt;"",E192&lt;&gt;"vérifier les lignes avec remarque"),1,0))</f>
        <v/>
      </c>
      <c r="L16">
        <f>IF(F16="",0,1)</f>
        <v>0</v>
      </c>
    </row>
    <row r="17" spans="1:12" x14ac:dyDescent="0.25">
      <c r="A17" s="5"/>
      <c r="B17" s="12"/>
      <c r="C17" t="str">
        <f>IF(A17="","",IF(ISNUMBER(MATCH(A17,'Ingrédients'!$A$5:$A$154,0)),INDEX('Ingrédients'!$B$5:$B$154,MATCH(A17,'Ingrédients'!$A$5:$A$154,0)),""))</f>
        <v/>
      </c>
      <c r="D17" s="13" t="str">
        <f>IF(A17="","",IF(ISNUMBER(MATCH(A17,'Ingrédients'!$A$5:$A$154,0)),INDEX('Ingrédients'!$G$5:$G$154,MATCH(A17,'Ingrédients'!$A$5:$A$154,0)),""))</f>
        <v/>
      </c>
      <c r="E17" s="15" t="str">
        <f>IF(OR(A17="",NOT(ISNUMBER(B17)),NOT(ISNUMBER(D17))),"",ROUND(B17*D17,2))</f>
        <v/>
      </c>
      <c r="F17" s="10" t="str">
        <f>IF(A17="","",IF(A17=$A$5,"ne peut pas se contenir elle-même",IF(ISNUMBER(MATCH(A17,'Ingrédients'!$A$5:$A$154,0)),IF(NOT(ISNUMBER(D17)),"prix manquant",IF(NOT(ISNUMBER(B17)),"quantité manquante","")),IF(ISNUMBER(MATCH(A17,$H$5:$H$19,0)),"se trouve plus bas, la déplacer vers le haut","introuvable"))))</f>
        <v/>
      </c>
      <c r="H17" t="str">
        <f>IF(A209="","",A209)</f>
        <v/>
      </c>
      <c r="I17" t="str">
        <f>IF(A209="","",D209)</f>
        <v/>
      </c>
      <c r="J17" s="13" t="str">
        <f>IF(A209="","",E224)</f>
        <v/>
      </c>
      <c r="K17" s="14" t="str">
        <f>IF(A209="","",SUM(L211:L222)+IF(AND(E209&lt;&gt;"",E209&lt;&gt;"vérifier les lignes avec remarque"),1,0))</f>
        <v/>
      </c>
      <c r="L17">
        <f>IF(F17="",0,1)</f>
        <v>0</v>
      </c>
    </row>
    <row r="18" spans="1:12" x14ac:dyDescent="0.25">
      <c r="A18" s="5"/>
      <c r="B18" s="12"/>
      <c r="C18" t="str">
        <f>IF(A18="","",IF(ISNUMBER(MATCH(A18,'Ingrédients'!$A$5:$A$154,0)),INDEX('Ingrédients'!$B$5:$B$154,MATCH(A18,'Ingrédients'!$A$5:$A$154,0)),""))</f>
        <v/>
      </c>
      <c r="D18" s="13" t="str">
        <f>IF(A18="","",IF(ISNUMBER(MATCH(A18,'Ingrédients'!$A$5:$A$154,0)),INDEX('Ingrédients'!$G$5:$G$154,MATCH(A18,'Ingrédients'!$A$5:$A$154,0)),""))</f>
        <v/>
      </c>
      <c r="E18" s="15" t="str">
        <f>IF(OR(A18="",NOT(ISNUMBER(B18)),NOT(ISNUMBER(D18))),"",ROUND(B18*D18,2))</f>
        <v/>
      </c>
      <c r="F18" s="10" t="str">
        <f>IF(A18="","",IF(A18=$A$5,"ne peut pas se contenir elle-même",IF(ISNUMBER(MATCH(A18,'Ingrédients'!$A$5:$A$154,0)),IF(NOT(ISNUMBER(D18)),"prix manquant",IF(NOT(ISNUMBER(B18)),"quantité manquante","")),IF(ISNUMBER(MATCH(A18,$H$5:$H$19,0)),"se trouve plus bas, la déplacer vers le haut","introuvable"))))</f>
        <v/>
      </c>
      <c r="H18" t="str">
        <f>IF(A226="","",A226)</f>
        <v/>
      </c>
      <c r="I18" t="str">
        <f>IF(A226="","",D226)</f>
        <v/>
      </c>
      <c r="J18" s="13" t="str">
        <f>IF(A226="","",E241)</f>
        <v/>
      </c>
      <c r="K18" s="14" t="str">
        <f>IF(A226="","",SUM(L228:L239)+IF(AND(E226&lt;&gt;"",E226&lt;&gt;"vérifier les lignes avec remarque"),1,0))</f>
        <v/>
      </c>
      <c r="L18">
        <f>IF(F18="",0,1)</f>
        <v>0</v>
      </c>
    </row>
    <row r="19" spans="1:11" x14ac:dyDescent="0.25">
      <c r="A19" s="16" t="s">
        <v>47</v>
      </c>
      <c r="E19" s="9">
        <f>IF(A5="","",ROUND(SUM(E7:E18),2))</f>
        <v>45.35</v>
      </c>
      <c r="H19" t="str">
        <f>IF(A243="","",A243)</f>
        <v/>
      </c>
      <c r="I19" t="str">
        <f>IF(A243="","",D243)</f>
        <v/>
      </c>
      <c r="J19" s="13" t="str">
        <f>IF(A243="","",E258)</f>
        <v/>
      </c>
      <c r="K19" s="14" t="str">
        <f>IF(A243="","",SUM(L245:L256)+IF(AND(E243&lt;&gt;"",E243&lt;&gt;"vérifier les lignes avec remarque"),1,0))</f>
        <v/>
      </c>
    </row>
    <row r="20" spans="1:5" x14ac:dyDescent="0.25">
      <c r="A20" s="16" t="s">
        <v>39</v>
      </c>
      <c r="E20" s="17">
        <f>IF(OR(A5="",NOT(ISNUMBER(C5))),"",IF(C5&lt;=0,"",E19/C5))</f>
        <v>11.3375</v>
      </c>
    </row>
    <row r="22" spans="1:5" x14ac:dyDescent="0.25">
      <c r="A22" s="11"/>
      <c r="B22" s="2" t="s">
        <v>42</v>
      </c>
      <c r="C22" s="12"/>
      <c r="D22" s="5"/>
      <c r="E22" s="10" t="str">
        <f>IF(A22="","",IF(COUNTIF($H$5:$H$19,A22)&gt;1,"nom en double, seul le premier compte",IF(ISNUMBER(MATCH(A22,'Ingrédients'!$A$5:$A$154,0)),"ce nom est aussi un ingrédient",IF(NOT(ISNUMBER(C22)),"«La production donne» manque",IF(C22&lt;=0,"«La production donne» manque",IF(SUM(L24:L35)&gt;0,"vérifier les lignes avec remarque",""))))))</f>
        <v/>
      </c>
    </row>
    <row r="23" spans="1:6" x14ac:dyDescent="0.25">
      <c r="A23" s="4" t="s">
        <v>43</v>
      </c>
      <c r="B23" s="4" t="s">
        <v>44</v>
      </c>
      <c r="C23" s="4" t="s">
        <v>18</v>
      </c>
      <c r="D23" s="4" t="s">
        <v>45</v>
      </c>
      <c r="E23" s="4" t="s">
        <v>46</v>
      </c>
      <c r="F23" s="4" t="s">
        <v>24</v>
      </c>
    </row>
    <row r="24" spans="1:12" x14ac:dyDescent="0.25">
      <c r="A24" s="5"/>
      <c r="B24" s="12"/>
      <c r="C24" t="str">
        <f>IF(A24="","",IF(ISNUMBER(MATCH(A24,'Ingrédients'!$A$5:$A$154,0)),INDEX('Ingrédients'!$B$5:$B$154,MATCH(A24,'Ingrédients'!$A$5:$A$154,0)),IF(ISNUMBER(MATCH(A24,$H$5:$H$5,0)),INDEX($I$5:$I$5,MATCH(A24,$H$5:$H$5,0)),"")))</f>
        <v/>
      </c>
      <c r="D24" s="13" t="str">
        <f>IF(A24="","",IF(ISNUMBER(MATCH(A24,'Ingrédients'!$A$5:$A$154,0)),INDEX('Ingrédients'!$G$5:$G$154,MATCH(A24,'Ingrédients'!$A$5:$A$154,0)),IF(ISNUMBER(MATCH(A24,$H$5:$H$5,0)),INDEX($J$5:$J$5,MATCH(A24,$H$5:$H$5,0)),"")))</f>
        <v/>
      </c>
      <c r="E24" s="15" t="str">
        <f>IF(OR(A24="",NOT(ISNUMBER(B24)),NOT(ISNUMBER(D24))),"",ROUND(B24*D24,2))</f>
        <v/>
      </c>
      <c r="F24" s="10" t="str">
        <f>IF(A24="","",IF(A24=$A$22,"ne peut pas se contenir elle-même",IF(OR(ISNUMBER(MATCH(A24,'Ingrédients'!$A$5:$A$154,0)),ISNUMBER(MATCH(A24,$H$5:$H$5,0))),IF(NOT(ISNUMBER(D24)),"prix manquant",IF(NOT(ISNUMBER(B24)),"quantité manquante",IF(ISNUMBER(MATCH(A24,'Ingrédients'!$A$5:$A$154,0)),"",IF(INDEX($K$5:$K$5,MATCH(A24,$H$5:$H$5,0))&gt;0,"recette de base incomplète","")))),IF(ISNUMBER(MATCH(A24,$H$5:$H$19,0)),"se trouve plus bas, la déplacer vers le haut","introuvable"))))</f>
        <v/>
      </c>
      <c r="L24">
        <f>IF(F24="",0,1)</f>
        <v>0</v>
      </c>
    </row>
    <row r="25" spans="1:12" x14ac:dyDescent="0.25">
      <c r="A25" s="5"/>
      <c r="B25" s="12"/>
      <c r="C25" t="str">
        <f>IF(A25="","",IF(ISNUMBER(MATCH(A25,'Ingrédients'!$A$5:$A$154,0)),INDEX('Ingrédients'!$B$5:$B$154,MATCH(A25,'Ingrédients'!$A$5:$A$154,0)),IF(ISNUMBER(MATCH(A25,$H$5:$H$5,0)),INDEX($I$5:$I$5,MATCH(A25,$H$5:$H$5,0)),"")))</f>
        <v/>
      </c>
      <c r="D25" s="13" t="str">
        <f>IF(A25="","",IF(ISNUMBER(MATCH(A25,'Ingrédients'!$A$5:$A$154,0)),INDEX('Ingrédients'!$G$5:$G$154,MATCH(A25,'Ingrédients'!$A$5:$A$154,0)),IF(ISNUMBER(MATCH(A25,$H$5:$H$5,0)),INDEX($J$5:$J$5,MATCH(A25,$H$5:$H$5,0)),"")))</f>
        <v/>
      </c>
      <c r="E25" s="15" t="str">
        <f>IF(OR(A25="",NOT(ISNUMBER(B25)),NOT(ISNUMBER(D25))),"",ROUND(B25*D25,2))</f>
        <v/>
      </c>
      <c r="F25" s="10" t="str">
        <f>IF(A25="","",IF(A25=$A$22,"ne peut pas se contenir elle-même",IF(OR(ISNUMBER(MATCH(A25,'Ingrédients'!$A$5:$A$154,0)),ISNUMBER(MATCH(A25,$H$5:$H$5,0))),IF(NOT(ISNUMBER(D25)),"prix manquant",IF(NOT(ISNUMBER(B25)),"quantité manquante",IF(ISNUMBER(MATCH(A25,'Ingrédients'!$A$5:$A$154,0)),"",IF(INDEX($K$5:$K$5,MATCH(A25,$H$5:$H$5,0))&gt;0,"recette de base incomplète","")))),IF(ISNUMBER(MATCH(A25,$H$5:$H$19,0)),"se trouve plus bas, la déplacer vers le haut","introuvable"))))</f>
        <v/>
      </c>
      <c r="L25">
        <f>IF(F25="",0,1)</f>
        <v>0</v>
      </c>
    </row>
    <row r="26" spans="1:12" x14ac:dyDescent="0.25">
      <c r="A26" s="5"/>
      <c r="B26" s="12"/>
      <c r="C26" t="str">
        <f>IF(A26="","",IF(ISNUMBER(MATCH(A26,'Ingrédients'!$A$5:$A$154,0)),INDEX('Ingrédients'!$B$5:$B$154,MATCH(A26,'Ingrédients'!$A$5:$A$154,0)),IF(ISNUMBER(MATCH(A26,$H$5:$H$5,0)),INDEX($I$5:$I$5,MATCH(A26,$H$5:$H$5,0)),"")))</f>
        <v/>
      </c>
      <c r="D26" s="13" t="str">
        <f>IF(A26="","",IF(ISNUMBER(MATCH(A26,'Ingrédients'!$A$5:$A$154,0)),INDEX('Ingrédients'!$G$5:$G$154,MATCH(A26,'Ingrédients'!$A$5:$A$154,0)),IF(ISNUMBER(MATCH(A26,$H$5:$H$5,0)),INDEX($J$5:$J$5,MATCH(A26,$H$5:$H$5,0)),"")))</f>
        <v/>
      </c>
      <c r="E26" s="15" t="str">
        <f>IF(OR(A26="",NOT(ISNUMBER(B26)),NOT(ISNUMBER(D26))),"",ROUND(B26*D26,2))</f>
        <v/>
      </c>
      <c r="F26" s="10" t="str">
        <f>IF(A26="","",IF(A26=$A$22,"ne peut pas se contenir elle-même",IF(OR(ISNUMBER(MATCH(A26,'Ingrédients'!$A$5:$A$154,0)),ISNUMBER(MATCH(A26,$H$5:$H$5,0))),IF(NOT(ISNUMBER(D26)),"prix manquant",IF(NOT(ISNUMBER(B26)),"quantité manquante",IF(ISNUMBER(MATCH(A26,'Ingrédients'!$A$5:$A$154,0)),"",IF(INDEX($K$5:$K$5,MATCH(A26,$H$5:$H$5,0))&gt;0,"recette de base incomplète","")))),IF(ISNUMBER(MATCH(A26,$H$5:$H$19,0)),"se trouve plus bas, la déplacer vers le haut","introuvable"))))</f>
        <v/>
      </c>
      <c r="L26">
        <f>IF(F26="",0,1)</f>
        <v>0</v>
      </c>
    </row>
    <row r="27" spans="1:12" x14ac:dyDescent="0.25">
      <c r="A27" s="5"/>
      <c r="B27" s="12"/>
      <c r="C27" t="str">
        <f>IF(A27="","",IF(ISNUMBER(MATCH(A27,'Ingrédients'!$A$5:$A$154,0)),INDEX('Ingrédients'!$B$5:$B$154,MATCH(A27,'Ingrédients'!$A$5:$A$154,0)),IF(ISNUMBER(MATCH(A27,$H$5:$H$5,0)),INDEX($I$5:$I$5,MATCH(A27,$H$5:$H$5,0)),"")))</f>
        <v/>
      </c>
      <c r="D27" s="13" t="str">
        <f>IF(A27="","",IF(ISNUMBER(MATCH(A27,'Ingrédients'!$A$5:$A$154,0)),INDEX('Ingrédients'!$G$5:$G$154,MATCH(A27,'Ingrédients'!$A$5:$A$154,0)),IF(ISNUMBER(MATCH(A27,$H$5:$H$5,0)),INDEX($J$5:$J$5,MATCH(A27,$H$5:$H$5,0)),"")))</f>
        <v/>
      </c>
      <c r="E27" s="15" t="str">
        <f>IF(OR(A27="",NOT(ISNUMBER(B27)),NOT(ISNUMBER(D27))),"",ROUND(B27*D27,2))</f>
        <v/>
      </c>
      <c r="F27" s="10" t="str">
        <f>IF(A27="","",IF(A27=$A$22,"ne peut pas se contenir elle-même",IF(OR(ISNUMBER(MATCH(A27,'Ingrédients'!$A$5:$A$154,0)),ISNUMBER(MATCH(A27,$H$5:$H$5,0))),IF(NOT(ISNUMBER(D27)),"prix manquant",IF(NOT(ISNUMBER(B27)),"quantité manquante",IF(ISNUMBER(MATCH(A27,'Ingrédients'!$A$5:$A$154,0)),"",IF(INDEX($K$5:$K$5,MATCH(A27,$H$5:$H$5,0))&gt;0,"recette de base incomplète","")))),IF(ISNUMBER(MATCH(A27,$H$5:$H$19,0)),"se trouve plus bas, la déplacer vers le haut","introuvable"))))</f>
        <v/>
      </c>
      <c r="L27">
        <f>IF(F27="",0,1)</f>
        <v>0</v>
      </c>
    </row>
    <row r="28" spans="1:12" x14ac:dyDescent="0.25">
      <c r="A28" s="5"/>
      <c r="B28" s="12"/>
      <c r="C28" t="str">
        <f>IF(A28="","",IF(ISNUMBER(MATCH(A28,'Ingrédients'!$A$5:$A$154,0)),INDEX('Ingrédients'!$B$5:$B$154,MATCH(A28,'Ingrédients'!$A$5:$A$154,0)),IF(ISNUMBER(MATCH(A28,$H$5:$H$5,0)),INDEX($I$5:$I$5,MATCH(A28,$H$5:$H$5,0)),"")))</f>
        <v/>
      </c>
      <c r="D28" s="13" t="str">
        <f>IF(A28="","",IF(ISNUMBER(MATCH(A28,'Ingrédients'!$A$5:$A$154,0)),INDEX('Ingrédients'!$G$5:$G$154,MATCH(A28,'Ingrédients'!$A$5:$A$154,0)),IF(ISNUMBER(MATCH(A28,$H$5:$H$5,0)),INDEX($J$5:$J$5,MATCH(A28,$H$5:$H$5,0)),"")))</f>
        <v/>
      </c>
      <c r="E28" s="15" t="str">
        <f>IF(OR(A28="",NOT(ISNUMBER(B28)),NOT(ISNUMBER(D28))),"",ROUND(B28*D28,2))</f>
        <v/>
      </c>
      <c r="F28" s="10" t="str">
        <f>IF(A28="","",IF(A28=$A$22,"ne peut pas se contenir elle-même",IF(OR(ISNUMBER(MATCH(A28,'Ingrédients'!$A$5:$A$154,0)),ISNUMBER(MATCH(A28,$H$5:$H$5,0))),IF(NOT(ISNUMBER(D28)),"prix manquant",IF(NOT(ISNUMBER(B28)),"quantité manquante",IF(ISNUMBER(MATCH(A28,'Ingrédients'!$A$5:$A$154,0)),"",IF(INDEX($K$5:$K$5,MATCH(A28,$H$5:$H$5,0))&gt;0,"recette de base incomplète","")))),IF(ISNUMBER(MATCH(A28,$H$5:$H$19,0)),"se trouve plus bas, la déplacer vers le haut","introuvable"))))</f>
        <v/>
      </c>
      <c r="L28">
        <f>IF(F28="",0,1)</f>
        <v>0</v>
      </c>
    </row>
    <row r="29" spans="1:12" x14ac:dyDescent="0.25">
      <c r="A29" s="5"/>
      <c r="B29" s="12"/>
      <c r="C29" t="str">
        <f>IF(A29="","",IF(ISNUMBER(MATCH(A29,'Ingrédients'!$A$5:$A$154,0)),INDEX('Ingrédients'!$B$5:$B$154,MATCH(A29,'Ingrédients'!$A$5:$A$154,0)),IF(ISNUMBER(MATCH(A29,$H$5:$H$5,0)),INDEX($I$5:$I$5,MATCH(A29,$H$5:$H$5,0)),"")))</f>
        <v/>
      </c>
      <c r="D29" s="13" t="str">
        <f>IF(A29="","",IF(ISNUMBER(MATCH(A29,'Ingrédients'!$A$5:$A$154,0)),INDEX('Ingrédients'!$G$5:$G$154,MATCH(A29,'Ingrédients'!$A$5:$A$154,0)),IF(ISNUMBER(MATCH(A29,$H$5:$H$5,0)),INDEX($J$5:$J$5,MATCH(A29,$H$5:$H$5,0)),"")))</f>
        <v/>
      </c>
      <c r="E29" s="15" t="str">
        <f>IF(OR(A29="",NOT(ISNUMBER(B29)),NOT(ISNUMBER(D29))),"",ROUND(B29*D29,2))</f>
        <v/>
      </c>
      <c r="F29" s="10" t="str">
        <f>IF(A29="","",IF(A29=$A$22,"ne peut pas se contenir elle-même",IF(OR(ISNUMBER(MATCH(A29,'Ingrédients'!$A$5:$A$154,0)),ISNUMBER(MATCH(A29,$H$5:$H$5,0))),IF(NOT(ISNUMBER(D29)),"prix manquant",IF(NOT(ISNUMBER(B29)),"quantité manquante",IF(ISNUMBER(MATCH(A29,'Ingrédients'!$A$5:$A$154,0)),"",IF(INDEX($K$5:$K$5,MATCH(A29,$H$5:$H$5,0))&gt;0,"recette de base incomplète","")))),IF(ISNUMBER(MATCH(A29,$H$5:$H$19,0)),"se trouve plus bas, la déplacer vers le haut","introuvable"))))</f>
        <v/>
      </c>
      <c r="L29">
        <f>IF(F29="",0,1)</f>
        <v>0</v>
      </c>
    </row>
    <row r="30" spans="1:12" x14ac:dyDescent="0.25">
      <c r="A30" s="5"/>
      <c r="B30" s="12"/>
      <c r="C30" t="str">
        <f>IF(A30="","",IF(ISNUMBER(MATCH(A30,'Ingrédients'!$A$5:$A$154,0)),INDEX('Ingrédients'!$B$5:$B$154,MATCH(A30,'Ingrédients'!$A$5:$A$154,0)),IF(ISNUMBER(MATCH(A30,$H$5:$H$5,0)),INDEX($I$5:$I$5,MATCH(A30,$H$5:$H$5,0)),"")))</f>
        <v/>
      </c>
      <c r="D30" s="13" t="str">
        <f>IF(A30="","",IF(ISNUMBER(MATCH(A30,'Ingrédients'!$A$5:$A$154,0)),INDEX('Ingrédients'!$G$5:$G$154,MATCH(A30,'Ingrédients'!$A$5:$A$154,0)),IF(ISNUMBER(MATCH(A30,$H$5:$H$5,0)),INDEX($J$5:$J$5,MATCH(A30,$H$5:$H$5,0)),"")))</f>
        <v/>
      </c>
      <c r="E30" s="15" t="str">
        <f>IF(OR(A30="",NOT(ISNUMBER(B30)),NOT(ISNUMBER(D30))),"",ROUND(B30*D30,2))</f>
        <v/>
      </c>
      <c r="F30" s="10" t="str">
        <f>IF(A30="","",IF(A30=$A$22,"ne peut pas se contenir elle-même",IF(OR(ISNUMBER(MATCH(A30,'Ingrédients'!$A$5:$A$154,0)),ISNUMBER(MATCH(A30,$H$5:$H$5,0))),IF(NOT(ISNUMBER(D30)),"prix manquant",IF(NOT(ISNUMBER(B30)),"quantité manquante",IF(ISNUMBER(MATCH(A30,'Ingrédients'!$A$5:$A$154,0)),"",IF(INDEX($K$5:$K$5,MATCH(A30,$H$5:$H$5,0))&gt;0,"recette de base incomplète","")))),IF(ISNUMBER(MATCH(A30,$H$5:$H$19,0)),"se trouve plus bas, la déplacer vers le haut","introuvable"))))</f>
        <v/>
      </c>
      <c r="L30">
        <f>IF(F30="",0,1)</f>
        <v>0</v>
      </c>
    </row>
    <row r="31" spans="1:12" x14ac:dyDescent="0.25">
      <c r="A31" s="5"/>
      <c r="B31" s="12"/>
      <c r="C31" t="str">
        <f>IF(A31="","",IF(ISNUMBER(MATCH(A31,'Ingrédients'!$A$5:$A$154,0)),INDEX('Ingrédients'!$B$5:$B$154,MATCH(A31,'Ingrédients'!$A$5:$A$154,0)),IF(ISNUMBER(MATCH(A31,$H$5:$H$5,0)),INDEX($I$5:$I$5,MATCH(A31,$H$5:$H$5,0)),"")))</f>
        <v/>
      </c>
      <c r="D31" s="13" t="str">
        <f>IF(A31="","",IF(ISNUMBER(MATCH(A31,'Ingrédients'!$A$5:$A$154,0)),INDEX('Ingrédients'!$G$5:$G$154,MATCH(A31,'Ingrédients'!$A$5:$A$154,0)),IF(ISNUMBER(MATCH(A31,$H$5:$H$5,0)),INDEX($J$5:$J$5,MATCH(A31,$H$5:$H$5,0)),"")))</f>
        <v/>
      </c>
      <c r="E31" s="15" t="str">
        <f>IF(OR(A31="",NOT(ISNUMBER(B31)),NOT(ISNUMBER(D31))),"",ROUND(B31*D31,2))</f>
        <v/>
      </c>
      <c r="F31" s="10" t="str">
        <f>IF(A31="","",IF(A31=$A$22,"ne peut pas se contenir elle-même",IF(OR(ISNUMBER(MATCH(A31,'Ingrédients'!$A$5:$A$154,0)),ISNUMBER(MATCH(A31,$H$5:$H$5,0))),IF(NOT(ISNUMBER(D31)),"prix manquant",IF(NOT(ISNUMBER(B31)),"quantité manquante",IF(ISNUMBER(MATCH(A31,'Ingrédients'!$A$5:$A$154,0)),"",IF(INDEX($K$5:$K$5,MATCH(A31,$H$5:$H$5,0))&gt;0,"recette de base incomplète","")))),IF(ISNUMBER(MATCH(A31,$H$5:$H$19,0)),"se trouve plus bas, la déplacer vers le haut","introuvable"))))</f>
        <v/>
      </c>
      <c r="L31">
        <f>IF(F31="",0,1)</f>
        <v>0</v>
      </c>
    </row>
    <row r="32" spans="1:12" x14ac:dyDescent="0.25">
      <c r="A32" s="5"/>
      <c r="B32" s="12"/>
      <c r="C32" t="str">
        <f>IF(A32="","",IF(ISNUMBER(MATCH(A32,'Ingrédients'!$A$5:$A$154,0)),INDEX('Ingrédients'!$B$5:$B$154,MATCH(A32,'Ingrédients'!$A$5:$A$154,0)),IF(ISNUMBER(MATCH(A32,$H$5:$H$5,0)),INDEX($I$5:$I$5,MATCH(A32,$H$5:$H$5,0)),"")))</f>
        <v/>
      </c>
      <c r="D32" s="13" t="str">
        <f>IF(A32="","",IF(ISNUMBER(MATCH(A32,'Ingrédients'!$A$5:$A$154,0)),INDEX('Ingrédients'!$G$5:$G$154,MATCH(A32,'Ingrédients'!$A$5:$A$154,0)),IF(ISNUMBER(MATCH(A32,$H$5:$H$5,0)),INDEX($J$5:$J$5,MATCH(A32,$H$5:$H$5,0)),"")))</f>
        <v/>
      </c>
      <c r="E32" s="15" t="str">
        <f>IF(OR(A32="",NOT(ISNUMBER(B32)),NOT(ISNUMBER(D32))),"",ROUND(B32*D32,2))</f>
        <v/>
      </c>
      <c r="F32" s="10" t="str">
        <f>IF(A32="","",IF(A32=$A$22,"ne peut pas se contenir elle-même",IF(OR(ISNUMBER(MATCH(A32,'Ingrédients'!$A$5:$A$154,0)),ISNUMBER(MATCH(A32,$H$5:$H$5,0))),IF(NOT(ISNUMBER(D32)),"prix manquant",IF(NOT(ISNUMBER(B32)),"quantité manquante",IF(ISNUMBER(MATCH(A32,'Ingrédients'!$A$5:$A$154,0)),"",IF(INDEX($K$5:$K$5,MATCH(A32,$H$5:$H$5,0))&gt;0,"recette de base incomplète","")))),IF(ISNUMBER(MATCH(A32,$H$5:$H$19,0)),"se trouve plus bas, la déplacer vers le haut","introuvable"))))</f>
        <v/>
      </c>
      <c r="L32">
        <f>IF(F32="",0,1)</f>
        <v>0</v>
      </c>
    </row>
    <row r="33" spans="1:12" x14ac:dyDescent="0.25">
      <c r="A33" s="5"/>
      <c r="B33" s="12"/>
      <c r="C33" t="str">
        <f>IF(A33="","",IF(ISNUMBER(MATCH(A33,'Ingrédients'!$A$5:$A$154,0)),INDEX('Ingrédients'!$B$5:$B$154,MATCH(A33,'Ingrédients'!$A$5:$A$154,0)),IF(ISNUMBER(MATCH(A33,$H$5:$H$5,0)),INDEX($I$5:$I$5,MATCH(A33,$H$5:$H$5,0)),"")))</f>
        <v/>
      </c>
      <c r="D33" s="13" t="str">
        <f>IF(A33="","",IF(ISNUMBER(MATCH(A33,'Ingrédients'!$A$5:$A$154,0)),INDEX('Ingrédients'!$G$5:$G$154,MATCH(A33,'Ingrédients'!$A$5:$A$154,0)),IF(ISNUMBER(MATCH(A33,$H$5:$H$5,0)),INDEX($J$5:$J$5,MATCH(A33,$H$5:$H$5,0)),"")))</f>
        <v/>
      </c>
      <c r="E33" s="15" t="str">
        <f>IF(OR(A33="",NOT(ISNUMBER(B33)),NOT(ISNUMBER(D33))),"",ROUND(B33*D33,2))</f>
        <v/>
      </c>
      <c r="F33" s="10" t="str">
        <f>IF(A33="","",IF(A33=$A$22,"ne peut pas se contenir elle-même",IF(OR(ISNUMBER(MATCH(A33,'Ingrédients'!$A$5:$A$154,0)),ISNUMBER(MATCH(A33,$H$5:$H$5,0))),IF(NOT(ISNUMBER(D33)),"prix manquant",IF(NOT(ISNUMBER(B33)),"quantité manquante",IF(ISNUMBER(MATCH(A33,'Ingrédients'!$A$5:$A$154,0)),"",IF(INDEX($K$5:$K$5,MATCH(A33,$H$5:$H$5,0))&gt;0,"recette de base incomplète","")))),IF(ISNUMBER(MATCH(A33,$H$5:$H$19,0)),"se trouve plus bas, la déplacer vers le haut","introuvable"))))</f>
        <v/>
      </c>
      <c r="L33">
        <f>IF(F33="",0,1)</f>
        <v>0</v>
      </c>
    </row>
    <row r="34" spans="1:12" x14ac:dyDescent="0.25">
      <c r="A34" s="5"/>
      <c r="B34" s="12"/>
      <c r="C34" t="str">
        <f>IF(A34="","",IF(ISNUMBER(MATCH(A34,'Ingrédients'!$A$5:$A$154,0)),INDEX('Ingrédients'!$B$5:$B$154,MATCH(A34,'Ingrédients'!$A$5:$A$154,0)),IF(ISNUMBER(MATCH(A34,$H$5:$H$5,0)),INDEX($I$5:$I$5,MATCH(A34,$H$5:$H$5,0)),"")))</f>
        <v/>
      </c>
      <c r="D34" s="13" t="str">
        <f>IF(A34="","",IF(ISNUMBER(MATCH(A34,'Ingrédients'!$A$5:$A$154,0)),INDEX('Ingrédients'!$G$5:$G$154,MATCH(A34,'Ingrédients'!$A$5:$A$154,0)),IF(ISNUMBER(MATCH(A34,$H$5:$H$5,0)),INDEX($J$5:$J$5,MATCH(A34,$H$5:$H$5,0)),"")))</f>
        <v/>
      </c>
      <c r="E34" s="15" t="str">
        <f>IF(OR(A34="",NOT(ISNUMBER(B34)),NOT(ISNUMBER(D34))),"",ROUND(B34*D34,2))</f>
        <v/>
      </c>
      <c r="F34" s="10" t="str">
        <f>IF(A34="","",IF(A34=$A$22,"ne peut pas se contenir elle-même",IF(OR(ISNUMBER(MATCH(A34,'Ingrédients'!$A$5:$A$154,0)),ISNUMBER(MATCH(A34,$H$5:$H$5,0))),IF(NOT(ISNUMBER(D34)),"prix manquant",IF(NOT(ISNUMBER(B34)),"quantité manquante",IF(ISNUMBER(MATCH(A34,'Ingrédients'!$A$5:$A$154,0)),"",IF(INDEX($K$5:$K$5,MATCH(A34,$H$5:$H$5,0))&gt;0,"recette de base incomplète","")))),IF(ISNUMBER(MATCH(A34,$H$5:$H$19,0)),"se trouve plus bas, la déplacer vers le haut","introuvable"))))</f>
        <v/>
      </c>
      <c r="L34">
        <f>IF(F34="",0,1)</f>
        <v>0</v>
      </c>
    </row>
    <row r="35" spans="1:12" x14ac:dyDescent="0.25">
      <c r="A35" s="5"/>
      <c r="B35" s="12"/>
      <c r="C35" t="str">
        <f>IF(A35="","",IF(ISNUMBER(MATCH(A35,'Ingrédients'!$A$5:$A$154,0)),INDEX('Ingrédients'!$B$5:$B$154,MATCH(A35,'Ingrédients'!$A$5:$A$154,0)),IF(ISNUMBER(MATCH(A35,$H$5:$H$5,0)),INDEX($I$5:$I$5,MATCH(A35,$H$5:$H$5,0)),"")))</f>
        <v/>
      </c>
      <c r="D35" s="13" t="str">
        <f>IF(A35="","",IF(ISNUMBER(MATCH(A35,'Ingrédients'!$A$5:$A$154,0)),INDEX('Ingrédients'!$G$5:$G$154,MATCH(A35,'Ingrédients'!$A$5:$A$154,0)),IF(ISNUMBER(MATCH(A35,$H$5:$H$5,0)),INDEX($J$5:$J$5,MATCH(A35,$H$5:$H$5,0)),"")))</f>
        <v/>
      </c>
      <c r="E35" s="15" t="str">
        <f>IF(OR(A35="",NOT(ISNUMBER(B35)),NOT(ISNUMBER(D35))),"",ROUND(B35*D35,2))</f>
        <v/>
      </c>
      <c r="F35" s="10" t="str">
        <f>IF(A35="","",IF(A35=$A$22,"ne peut pas se contenir elle-même",IF(OR(ISNUMBER(MATCH(A35,'Ingrédients'!$A$5:$A$154,0)),ISNUMBER(MATCH(A35,$H$5:$H$5,0))),IF(NOT(ISNUMBER(D35)),"prix manquant",IF(NOT(ISNUMBER(B35)),"quantité manquante",IF(ISNUMBER(MATCH(A35,'Ingrédients'!$A$5:$A$154,0)),"",IF(INDEX($K$5:$K$5,MATCH(A35,$H$5:$H$5,0))&gt;0,"recette de base incomplète","")))),IF(ISNUMBER(MATCH(A35,$H$5:$H$19,0)),"se trouve plus bas, la déplacer vers le haut","introuvable"))))</f>
        <v/>
      </c>
      <c r="L35">
        <f>IF(F35="",0,1)</f>
        <v>0</v>
      </c>
    </row>
    <row r="36" spans="1:5" x14ac:dyDescent="0.25">
      <c r="A36" s="16" t="s">
        <v>47</v>
      </c>
      <c r="E36" s="9" t="str">
        <f>IF(A22="","",ROUND(SUM(E24:E35),2))</f>
        <v/>
      </c>
    </row>
    <row r="37" spans="1:5" x14ac:dyDescent="0.25">
      <c r="A37" s="16" t="s">
        <v>39</v>
      </c>
      <c r="E37" s="17" t="str">
        <f>IF(OR(A22="",NOT(ISNUMBER(C22))),"",IF(C22&lt;=0,"",E36/C22))</f>
        <v/>
      </c>
    </row>
    <row r="39" spans="1:5" x14ac:dyDescent="0.25">
      <c r="A39" s="11"/>
      <c r="B39" s="2" t="s">
        <v>42</v>
      </c>
      <c r="C39" s="12"/>
      <c r="D39" s="5"/>
      <c r="E39" s="10" t="str">
        <f>IF(A39="","",IF(COUNTIF($H$5:$H$19,A39)&gt;1,"nom en double, seul le premier compte",IF(ISNUMBER(MATCH(A39,'Ingrédients'!$A$5:$A$154,0)),"ce nom est aussi un ingrédient",IF(NOT(ISNUMBER(C39)),"«La production donne» manque",IF(C39&lt;=0,"«La production donne» manque",IF(SUM(L41:L52)&gt;0,"vérifier les lignes avec remarque",""))))))</f>
        <v/>
      </c>
    </row>
    <row r="40" spans="1:6" x14ac:dyDescent="0.25">
      <c r="A40" s="4" t="s">
        <v>43</v>
      </c>
      <c r="B40" s="4" t="s">
        <v>44</v>
      </c>
      <c r="C40" s="4" t="s">
        <v>18</v>
      </c>
      <c r="D40" s="4" t="s">
        <v>45</v>
      </c>
      <c r="E40" s="4" t="s">
        <v>46</v>
      </c>
      <c r="F40" s="4" t="s">
        <v>24</v>
      </c>
    </row>
    <row r="41" spans="1:12" x14ac:dyDescent="0.25">
      <c r="A41" s="5"/>
      <c r="B41" s="12"/>
      <c r="C41" t="str">
        <f>IF(A41="","",IF(ISNUMBER(MATCH(A41,'Ingrédients'!$A$5:$A$154,0)),INDEX('Ingrédients'!$B$5:$B$154,MATCH(A41,'Ingrédients'!$A$5:$A$154,0)),IF(ISNUMBER(MATCH(A41,$H$5:$H$6,0)),INDEX($I$5:$I$6,MATCH(A41,$H$5:$H$6,0)),"")))</f>
        <v/>
      </c>
      <c r="D41" s="13" t="str">
        <f>IF(A41="","",IF(ISNUMBER(MATCH(A41,'Ingrédients'!$A$5:$A$154,0)),INDEX('Ingrédients'!$G$5:$G$154,MATCH(A41,'Ingrédients'!$A$5:$A$154,0)),IF(ISNUMBER(MATCH(A41,$H$5:$H$6,0)),INDEX($J$5:$J$6,MATCH(A41,$H$5:$H$6,0)),"")))</f>
        <v/>
      </c>
      <c r="E41" s="15" t="str">
        <f>IF(OR(A41="",NOT(ISNUMBER(B41)),NOT(ISNUMBER(D41))),"",ROUND(B41*D41,2))</f>
        <v/>
      </c>
      <c r="F41" s="10" t="str">
        <f>IF(A41="","",IF(A41=$A$39,"ne peut pas se contenir elle-même",IF(OR(ISNUMBER(MATCH(A41,'Ingrédients'!$A$5:$A$154,0)),ISNUMBER(MATCH(A41,$H$5:$H$6,0))),IF(NOT(ISNUMBER(D41)),"prix manquant",IF(NOT(ISNUMBER(B41)),"quantité manquante",IF(ISNUMBER(MATCH(A41,'Ingrédients'!$A$5:$A$154,0)),"",IF(INDEX($K$5:$K$6,MATCH(A41,$H$5:$H$6,0))&gt;0,"recette de base incomplète","")))),IF(ISNUMBER(MATCH(A41,$H$5:$H$19,0)),"se trouve plus bas, la déplacer vers le haut","introuvable"))))</f>
        <v/>
      </c>
      <c r="L41">
        <f>IF(F41="",0,1)</f>
        <v>0</v>
      </c>
    </row>
    <row r="42" spans="1:12" x14ac:dyDescent="0.25">
      <c r="A42" s="5"/>
      <c r="B42" s="12"/>
      <c r="C42" t="str">
        <f>IF(A42="","",IF(ISNUMBER(MATCH(A42,'Ingrédients'!$A$5:$A$154,0)),INDEX('Ingrédients'!$B$5:$B$154,MATCH(A42,'Ingrédients'!$A$5:$A$154,0)),IF(ISNUMBER(MATCH(A42,$H$5:$H$6,0)),INDEX($I$5:$I$6,MATCH(A42,$H$5:$H$6,0)),"")))</f>
        <v/>
      </c>
      <c r="D42" s="13" t="str">
        <f>IF(A42="","",IF(ISNUMBER(MATCH(A42,'Ingrédients'!$A$5:$A$154,0)),INDEX('Ingrédients'!$G$5:$G$154,MATCH(A42,'Ingrédients'!$A$5:$A$154,0)),IF(ISNUMBER(MATCH(A42,$H$5:$H$6,0)),INDEX($J$5:$J$6,MATCH(A42,$H$5:$H$6,0)),"")))</f>
        <v/>
      </c>
      <c r="E42" s="15" t="str">
        <f>IF(OR(A42="",NOT(ISNUMBER(B42)),NOT(ISNUMBER(D42))),"",ROUND(B42*D42,2))</f>
        <v/>
      </c>
      <c r="F42" s="10" t="str">
        <f>IF(A42="","",IF(A42=$A$39,"ne peut pas se contenir elle-même",IF(OR(ISNUMBER(MATCH(A42,'Ingrédients'!$A$5:$A$154,0)),ISNUMBER(MATCH(A42,$H$5:$H$6,0))),IF(NOT(ISNUMBER(D42)),"prix manquant",IF(NOT(ISNUMBER(B42)),"quantité manquante",IF(ISNUMBER(MATCH(A42,'Ingrédients'!$A$5:$A$154,0)),"",IF(INDEX($K$5:$K$6,MATCH(A42,$H$5:$H$6,0))&gt;0,"recette de base incomplète","")))),IF(ISNUMBER(MATCH(A42,$H$5:$H$19,0)),"se trouve plus bas, la déplacer vers le haut","introuvable"))))</f>
        <v/>
      </c>
      <c r="L42">
        <f>IF(F42="",0,1)</f>
        <v>0</v>
      </c>
    </row>
    <row r="43" spans="1:12" x14ac:dyDescent="0.25">
      <c r="A43" s="5"/>
      <c r="B43" s="12"/>
      <c r="C43" t="str">
        <f>IF(A43="","",IF(ISNUMBER(MATCH(A43,'Ingrédients'!$A$5:$A$154,0)),INDEX('Ingrédients'!$B$5:$B$154,MATCH(A43,'Ingrédients'!$A$5:$A$154,0)),IF(ISNUMBER(MATCH(A43,$H$5:$H$6,0)),INDEX($I$5:$I$6,MATCH(A43,$H$5:$H$6,0)),"")))</f>
        <v/>
      </c>
      <c r="D43" s="13" t="str">
        <f>IF(A43="","",IF(ISNUMBER(MATCH(A43,'Ingrédients'!$A$5:$A$154,0)),INDEX('Ingrédients'!$G$5:$G$154,MATCH(A43,'Ingrédients'!$A$5:$A$154,0)),IF(ISNUMBER(MATCH(A43,$H$5:$H$6,0)),INDEX($J$5:$J$6,MATCH(A43,$H$5:$H$6,0)),"")))</f>
        <v/>
      </c>
      <c r="E43" s="15" t="str">
        <f>IF(OR(A43="",NOT(ISNUMBER(B43)),NOT(ISNUMBER(D43))),"",ROUND(B43*D43,2))</f>
        <v/>
      </c>
      <c r="F43" s="10" t="str">
        <f>IF(A43="","",IF(A43=$A$39,"ne peut pas se contenir elle-même",IF(OR(ISNUMBER(MATCH(A43,'Ingrédients'!$A$5:$A$154,0)),ISNUMBER(MATCH(A43,$H$5:$H$6,0))),IF(NOT(ISNUMBER(D43)),"prix manquant",IF(NOT(ISNUMBER(B43)),"quantité manquante",IF(ISNUMBER(MATCH(A43,'Ingrédients'!$A$5:$A$154,0)),"",IF(INDEX($K$5:$K$6,MATCH(A43,$H$5:$H$6,0))&gt;0,"recette de base incomplète","")))),IF(ISNUMBER(MATCH(A43,$H$5:$H$19,0)),"se trouve plus bas, la déplacer vers le haut","introuvable"))))</f>
        <v/>
      </c>
      <c r="L43">
        <f>IF(F43="",0,1)</f>
        <v>0</v>
      </c>
    </row>
    <row r="44" spans="1:12" x14ac:dyDescent="0.25">
      <c r="A44" s="5"/>
      <c r="B44" s="12"/>
      <c r="C44" t="str">
        <f>IF(A44="","",IF(ISNUMBER(MATCH(A44,'Ingrédients'!$A$5:$A$154,0)),INDEX('Ingrédients'!$B$5:$B$154,MATCH(A44,'Ingrédients'!$A$5:$A$154,0)),IF(ISNUMBER(MATCH(A44,$H$5:$H$6,0)),INDEX($I$5:$I$6,MATCH(A44,$H$5:$H$6,0)),"")))</f>
        <v/>
      </c>
      <c r="D44" s="13" t="str">
        <f>IF(A44="","",IF(ISNUMBER(MATCH(A44,'Ingrédients'!$A$5:$A$154,0)),INDEX('Ingrédients'!$G$5:$G$154,MATCH(A44,'Ingrédients'!$A$5:$A$154,0)),IF(ISNUMBER(MATCH(A44,$H$5:$H$6,0)),INDEX($J$5:$J$6,MATCH(A44,$H$5:$H$6,0)),"")))</f>
        <v/>
      </c>
      <c r="E44" s="15" t="str">
        <f>IF(OR(A44="",NOT(ISNUMBER(B44)),NOT(ISNUMBER(D44))),"",ROUND(B44*D44,2))</f>
        <v/>
      </c>
      <c r="F44" s="10" t="str">
        <f>IF(A44="","",IF(A44=$A$39,"ne peut pas se contenir elle-même",IF(OR(ISNUMBER(MATCH(A44,'Ingrédients'!$A$5:$A$154,0)),ISNUMBER(MATCH(A44,$H$5:$H$6,0))),IF(NOT(ISNUMBER(D44)),"prix manquant",IF(NOT(ISNUMBER(B44)),"quantité manquante",IF(ISNUMBER(MATCH(A44,'Ingrédients'!$A$5:$A$154,0)),"",IF(INDEX($K$5:$K$6,MATCH(A44,$H$5:$H$6,0))&gt;0,"recette de base incomplète","")))),IF(ISNUMBER(MATCH(A44,$H$5:$H$19,0)),"se trouve plus bas, la déplacer vers le haut","introuvable"))))</f>
        <v/>
      </c>
      <c r="L44">
        <f>IF(F44="",0,1)</f>
        <v>0</v>
      </c>
    </row>
    <row r="45" spans="1:12" x14ac:dyDescent="0.25">
      <c r="A45" s="5"/>
      <c r="B45" s="12"/>
      <c r="C45" t="str">
        <f>IF(A45="","",IF(ISNUMBER(MATCH(A45,'Ingrédients'!$A$5:$A$154,0)),INDEX('Ingrédients'!$B$5:$B$154,MATCH(A45,'Ingrédients'!$A$5:$A$154,0)),IF(ISNUMBER(MATCH(A45,$H$5:$H$6,0)),INDEX($I$5:$I$6,MATCH(A45,$H$5:$H$6,0)),"")))</f>
        <v/>
      </c>
      <c r="D45" s="13" t="str">
        <f>IF(A45="","",IF(ISNUMBER(MATCH(A45,'Ingrédients'!$A$5:$A$154,0)),INDEX('Ingrédients'!$G$5:$G$154,MATCH(A45,'Ingrédients'!$A$5:$A$154,0)),IF(ISNUMBER(MATCH(A45,$H$5:$H$6,0)),INDEX($J$5:$J$6,MATCH(A45,$H$5:$H$6,0)),"")))</f>
        <v/>
      </c>
      <c r="E45" s="15" t="str">
        <f>IF(OR(A45="",NOT(ISNUMBER(B45)),NOT(ISNUMBER(D45))),"",ROUND(B45*D45,2))</f>
        <v/>
      </c>
      <c r="F45" s="10" t="str">
        <f>IF(A45="","",IF(A45=$A$39,"ne peut pas se contenir elle-même",IF(OR(ISNUMBER(MATCH(A45,'Ingrédients'!$A$5:$A$154,0)),ISNUMBER(MATCH(A45,$H$5:$H$6,0))),IF(NOT(ISNUMBER(D45)),"prix manquant",IF(NOT(ISNUMBER(B45)),"quantité manquante",IF(ISNUMBER(MATCH(A45,'Ingrédients'!$A$5:$A$154,0)),"",IF(INDEX($K$5:$K$6,MATCH(A45,$H$5:$H$6,0))&gt;0,"recette de base incomplète","")))),IF(ISNUMBER(MATCH(A45,$H$5:$H$19,0)),"se trouve plus bas, la déplacer vers le haut","introuvable"))))</f>
        <v/>
      </c>
      <c r="L45">
        <f>IF(F45="",0,1)</f>
        <v>0</v>
      </c>
    </row>
    <row r="46" spans="1:12" x14ac:dyDescent="0.25">
      <c r="A46" s="5"/>
      <c r="B46" s="12"/>
      <c r="C46" t="str">
        <f>IF(A46="","",IF(ISNUMBER(MATCH(A46,'Ingrédients'!$A$5:$A$154,0)),INDEX('Ingrédients'!$B$5:$B$154,MATCH(A46,'Ingrédients'!$A$5:$A$154,0)),IF(ISNUMBER(MATCH(A46,$H$5:$H$6,0)),INDEX($I$5:$I$6,MATCH(A46,$H$5:$H$6,0)),"")))</f>
        <v/>
      </c>
      <c r="D46" s="13" t="str">
        <f>IF(A46="","",IF(ISNUMBER(MATCH(A46,'Ingrédients'!$A$5:$A$154,0)),INDEX('Ingrédients'!$G$5:$G$154,MATCH(A46,'Ingrédients'!$A$5:$A$154,0)),IF(ISNUMBER(MATCH(A46,$H$5:$H$6,0)),INDEX($J$5:$J$6,MATCH(A46,$H$5:$H$6,0)),"")))</f>
        <v/>
      </c>
      <c r="E46" s="15" t="str">
        <f>IF(OR(A46="",NOT(ISNUMBER(B46)),NOT(ISNUMBER(D46))),"",ROUND(B46*D46,2))</f>
        <v/>
      </c>
      <c r="F46" s="10" t="str">
        <f>IF(A46="","",IF(A46=$A$39,"ne peut pas se contenir elle-même",IF(OR(ISNUMBER(MATCH(A46,'Ingrédients'!$A$5:$A$154,0)),ISNUMBER(MATCH(A46,$H$5:$H$6,0))),IF(NOT(ISNUMBER(D46)),"prix manquant",IF(NOT(ISNUMBER(B46)),"quantité manquante",IF(ISNUMBER(MATCH(A46,'Ingrédients'!$A$5:$A$154,0)),"",IF(INDEX($K$5:$K$6,MATCH(A46,$H$5:$H$6,0))&gt;0,"recette de base incomplète","")))),IF(ISNUMBER(MATCH(A46,$H$5:$H$19,0)),"se trouve plus bas, la déplacer vers le haut","introuvable"))))</f>
        <v/>
      </c>
      <c r="L46">
        <f>IF(F46="",0,1)</f>
        <v>0</v>
      </c>
    </row>
    <row r="47" spans="1:12" x14ac:dyDescent="0.25">
      <c r="A47" s="5"/>
      <c r="B47" s="12"/>
      <c r="C47" t="str">
        <f>IF(A47="","",IF(ISNUMBER(MATCH(A47,'Ingrédients'!$A$5:$A$154,0)),INDEX('Ingrédients'!$B$5:$B$154,MATCH(A47,'Ingrédients'!$A$5:$A$154,0)),IF(ISNUMBER(MATCH(A47,$H$5:$H$6,0)),INDEX($I$5:$I$6,MATCH(A47,$H$5:$H$6,0)),"")))</f>
        <v/>
      </c>
      <c r="D47" s="13" t="str">
        <f>IF(A47="","",IF(ISNUMBER(MATCH(A47,'Ingrédients'!$A$5:$A$154,0)),INDEX('Ingrédients'!$G$5:$G$154,MATCH(A47,'Ingrédients'!$A$5:$A$154,0)),IF(ISNUMBER(MATCH(A47,$H$5:$H$6,0)),INDEX($J$5:$J$6,MATCH(A47,$H$5:$H$6,0)),"")))</f>
        <v/>
      </c>
      <c r="E47" s="15" t="str">
        <f>IF(OR(A47="",NOT(ISNUMBER(B47)),NOT(ISNUMBER(D47))),"",ROUND(B47*D47,2))</f>
        <v/>
      </c>
      <c r="F47" s="10" t="str">
        <f>IF(A47="","",IF(A47=$A$39,"ne peut pas se contenir elle-même",IF(OR(ISNUMBER(MATCH(A47,'Ingrédients'!$A$5:$A$154,0)),ISNUMBER(MATCH(A47,$H$5:$H$6,0))),IF(NOT(ISNUMBER(D47)),"prix manquant",IF(NOT(ISNUMBER(B47)),"quantité manquante",IF(ISNUMBER(MATCH(A47,'Ingrédients'!$A$5:$A$154,0)),"",IF(INDEX($K$5:$K$6,MATCH(A47,$H$5:$H$6,0))&gt;0,"recette de base incomplète","")))),IF(ISNUMBER(MATCH(A47,$H$5:$H$19,0)),"se trouve plus bas, la déplacer vers le haut","introuvable"))))</f>
        <v/>
      </c>
      <c r="L47">
        <f>IF(F47="",0,1)</f>
        <v>0</v>
      </c>
    </row>
    <row r="48" spans="1:12" x14ac:dyDescent="0.25">
      <c r="A48" s="5"/>
      <c r="B48" s="12"/>
      <c r="C48" t="str">
        <f>IF(A48="","",IF(ISNUMBER(MATCH(A48,'Ingrédients'!$A$5:$A$154,0)),INDEX('Ingrédients'!$B$5:$B$154,MATCH(A48,'Ingrédients'!$A$5:$A$154,0)),IF(ISNUMBER(MATCH(A48,$H$5:$H$6,0)),INDEX($I$5:$I$6,MATCH(A48,$H$5:$H$6,0)),"")))</f>
        <v/>
      </c>
      <c r="D48" s="13" t="str">
        <f>IF(A48="","",IF(ISNUMBER(MATCH(A48,'Ingrédients'!$A$5:$A$154,0)),INDEX('Ingrédients'!$G$5:$G$154,MATCH(A48,'Ingrédients'!$A$5:$A$154,0)),IF(ISNUMBER(MATCH(A48,$H$5:$H$6,0)),INDEX($J$5:$J$6,MATCH(A48,$H$5:$H$6,0)),"")))</f>
        <v/>
      </c>
      <c r="E48" s="15" t="str">
        <f>IF(OR(A48="",NOT(ISNUMBER(B48)),NOT(ISNUMBER(D48))),"",ROUND(B48*D48,2))</f>
        <v/>
      </c>
      <c r="F48" s="10" t="str">
        <f>IF(A48="","",IF(A48=$A$39,"ne peut pas se contenir elle-même",IF(OR(ISNUMBER(MATCH(A48,'Ingrédients'!$A$5:$A$154,0)),ISNUMBER(MATCH(A48,$H$5:$H$6,0))),IF(NOT(ISNUMBER(D48)),"prix manquant",IF(NOT(ISNUMBER(B48)),"quantité manquante",IF(ISNUMBER(MATCH(A48,'Ingrédients'!$A$5:$A$154,0)),"",IF(INDEX($K$5:$K$6,MATCH(A48,$H$5:$H$6,0))&gt;0,"recette de base incomplète","")))),IF(ISNUMBER(MATCH(A48,$H$5:$H$19,0)),"se trouve plus bas, la déplacer vers le haut","introuvable"))))</f>
        <v/>
      </c>
      <c r="L48">
        <f>IF(F48="",0,1)</f>
        <v>0</v>
      </c>
    </row>
    <row r="49" spans="1:12" x14ac:dyDescent="0.25">
      <c r="A49" s="5"/>
      <c r="B49" s="12"/>
      <c r="C49" t="str">
        <f>IF(A49="","",IF(ISNUMBER(MATCH(A49,'Ingrédients'!$A$5:$A$154,0)),INDEX('Ingrédients'!$B$5:$B$154,MATCH(A49,'Ingrédients'!$A$5:$A$154,0)),IF(ISNUMBER(MATCH(A49,$H$5:$H$6,0)),INDEX($I$5:$I$6,MATCH(A49,$H$5:$H$6,0)),"")))</f>
        <v/>
      </c>
      <c r="D49" s="13" t="str">
        <f>IF(A49="","",IF(ISNUMBER(MATCH(A49,'Ingrédients'!$A$5:$A$154,0)),INDEX('Ingrédients'!$G$5:$G$154,MATCH(A49,'Ingrédients'!$A$5:$A$154,0)),IF(ISNUMBER(MATCH(A49,$H$5:$H$6,0)),INDEX($J$5:$J$6,MATCH(A49,$H$5:$H$6,0)),"")))</f>
        <v/>
      </c>
      <c r="E49" s="15" t="str">
        <f>IF(OR(A49="",NOT(ISNUMBER(B49)),NOT(ISNUMBER(D49))),"",ROUND(B49*D49,2))</f>
        <v/>
      </c>
      <c r="F49" s="10" t="str">
        <f>IF(A49="","",IF(A49=$A$39,"ne peut pas se contenir elle-même",IF(OR(ISNUMBER(MATCH(A49,'Ingrédients'!$A$5:$A$154,0)),ISNUMBER(MATCH(A49,$H$5:$H$6,0))),IF(NOT(ISNUMBER(D49)),"prix manquant",IF(NOT(ISNUMBER(B49)),"quantité manquante",IF(ISNUMBER(MATCH(A49,'Ingrédients'!$A$5:$A$154,0)),"",IF(INDEX($K$5:$K$6,MATCH(A49,$H$5:$H$6,0))&gt;0,"recette de base incomplète","")))),IF(ISNUMBER(MATCH(A49,$H$5:$H$19,0)),"se trouve plus bas, la déplacer vers le haut","introuvable"))))</f>
        <v/>
      </c>
      <c r="L49">
        <f>IF(F49="",0,1)</f>
        <v>0</v>
      </c>
    </row>
    <row r="50" spans="1:12" x14ac:dyDescent="0.25">
      <c r="A50" s="5"/>
      <c r="B50" s="12"/>
      <c r="C50" t="str">
        <f>IF(A50="","",IF(ISNUMBER(MATCH(A50,'Ingrédients'!$A$5:$A$154,0)),INDEX('Ingrédients'!$B$5:$B$154,MATCH(A50,'Ingrédients'!$A$5:$A$154,0)),IF(ISNUMBER(MATCH(A50,$H$5:$H$6,0)),INDEX($I$5:$I$6,MATCH(A50,$H$5:$H$6,0)),"")))</f>
        <v/>
      </c>
      <c r="D50" s="13" t="str">
        <f>IF(A50="","",IF(ISNUMBER(MATCH(A50,'Ingrédients'!$A$5:$A$154,0)),INDEX('Ingrédients'!$G$5:$G$154,MATCH(A50,'Ingrédients'!$A$5:$A$154,0)),IF(ISNUMBER(MATCH(A50,$H$5:$H$6,0)),INDEX($J$5:$J$6,MATCH(A50,$H$5:$H$6,0)),"")))</f>
        <v/>
      </c>
      <c r="E50" s="15" t="str">
        <f>IF(OR(A50="",NOT(ISNUMBER(B50)),NOT(ISNUMBER(D50))),"",ROUND(B50*D50,2))</f>
        <v/>
      </c>
      <c r="F50" s="10" t="str">
        <f>IF(A50="","",IF(A50=$A$39,"ne peut pas se contenir elle-même",IF(OR(ISNUMBER(MATCH(A50,'Ingrédients'!$A$5:$A$154,0)),ISNUMBER(MATCH(A50,$H$5:$H$6,0))),IF(NOT(ISNUMBER(D50)),"prix manquant",IF(NOT(ISNUMBER(B50)),"quantité manquante",IF(ISNUMBER(MATCH(A50,'Ingrédients'!$A$5:$A$154,0)),"",IF(INDEX($K$5:$K$6,MATCH(A50,$H$5:$H$6,0))&gt;0,"recette de base incomplète","")))),IF(ISNUMBER(MATCH(A50,$H$5:$H$19,0)),"se trouve plus bas, la déplacer vers le haut","introuvable"))))</f>
        <v/>
      </c>
      <c r="L50">
        <f>IF(F50="",0,1)</f>
        <v>0</v>
      </c>
    </row>
    <row r="51" spans="1:12" x14ac:dyDescent="0.25">
      <c r="A51" s="5"/>
      <c r="B51" s="12"/>
      <c r="C51" t="str">
        <f>IF(A51="","",IF(ISNUMBER(MATCH(A51,'Ingrédients'!$A$5:$A$154,0)),INDEX('Ingrédients'!$B$5:$B$154,MATCH(A51,'Ingrédients'!$A$5:$A$154,0)),IF(ISNUMBER(MATCH(A51,$H$5:$H$6,0)),INDEX($I$5:$I$6,MATCH(A51,$H$5:$H$6,0)),"")))</f>
        <v/>
      </c>
      <c r="D51" s="13" t="str">
        <f>IF(A51="","",IF(ISNUMBER(MATCH(A51,'Ingrédients'!$A$5:$A$154,0)),INDEX('Ingrédients'!$G$5:$G$154,MATCH(A51,'Ingrédients'!$A$5:$A$154,0)),IF(ISNUMBER(MATCH(A51,$H$5:$H$6,0)),INDEX($J$5:$J$6,MATCH(A51,$H$5:$H$6,0)),"")))</f>
        <v/>
      </c>
      <c r="E51" s="15" t="str">
        <f>IF(OR(A51="",NOT(ISNUMBER(B51)),NOT(ISNUMBER(D51))),"",ROUND(B51*D51,2))</f>
        <v/>
      </c>
      <c r="F51" s="10" t="str">
        <f>IF(A51="","",IF(A51=$A$39,"ne peut pas se contenir elle-même",IF(OR(ISNUMBER(MATCH(A51,'Ingrédients'!$A$5:$A$154,0)),ISNUMBER(MATCH(A51,$H$5:$H$6,0))),IF(NOT(ISNUMBER(D51)),"prix manquant",IF(NOT(ISNUMBER(B51)),"quantité manquante",IF(ISNUMBER(MATCH(A51,'Ingrédients'!$A$5:$A$154,0)),"",IF(INDEX($K$5:$K$6,MATCH(A51,$H$5:$H$6,0))&gt;0,"recette de base incomplète","")))),IF(ISNUMBER(MATCH(A51,$H$5:$H$19,0)),"se trouve plus bas, la déplacer vers le haut","introuvable"))))</f>
        <v/>
      </c>
      <c r="L51">
        <f>IF(F51="",0,1)</f>
        <v>0</v>
      </c>
    </row>
    <row r="52" spans="1:12" x14ac:dyDescent="0.25">
      <c r="A52" s="5"/>
      <c r="B52" s="12"/>
      <c r="C52" t="str">
        <f>IF(A52="","",IF(ISNUMBER(MATCH(A52,'Ingrédients'!$A$5:$A$154,0)),INDEX('Ingrédients'!$B$5:$B$154,MATCH(A52,'Ingrédients'!$A$5:$A$154,0)),IF(ISNUMBER(MATCH(A52,$H$5:$H$6,0)),INDEX($I$5:$I$6,MATCH(A52,$H$5:$H$6,0)),"")))</f>
        <v/>
      </c>
      <c r="D52" s="13" t="str">
        <f>IF(A52="","",IF(ISNUMBER(MATCH(A52,'Ingrédients'!$A$5:$A$154,0)),INDEX('Ingrédients'!$G$5:$G$154,MATCH(A52,'Ingrédients'!$A$5:$A$154,0)),IF(ISNUMBER(MATCH(A52,$H$5:$H$6,0)),INDEX($J$5:$J$6,MATCH(A52,$H$5:$H$6,0)),"")))</f>
        <v/>
      </c>
      <c r="E52" s="15" t="str">
        <f>IF(OR(A52="",NOT(ISNUMBER(B52)),NOT(ISNUMBER(D52))),"",ROUND(B52*D52,2))</f>
        <v/>
      </c>
      <c r="F52" s="10" t="str">
        <f>IF(A52="","",IF(A52=$A$39,"ne peut pas se contenir elle-même",IF(OR(ISNUMBER(MATCH(A52,'Ingrédients'!$A$5:$A$154,0)),ISNUMBER(MATCH(A52,$H$5:$H$6,0))),IF(NOT(ISNUMBER(D52)),"prix manquant",IF(NOT(ISNUMBER(B52)),"quantité manquante",IF(ISNUMBER(MATCH(A52,'Ingrédients'!$A$5:$A$154,0)),"",IF(INDEX($K$5:$K$6,MATCH(A52,$H$5:$H$6,0))&gt;0,"recette de base incomplète","")))),IF(ISNUMBER(MATCH(A52,$H$5:$H$19,0)),"se trouve plus bas, la déplacer vers le haut","introuvable"))))</f>
        <v/>
      </c>
      <c r="L52">
        <f>IF(F52="",0,1)</f>
        <v>0</v>
      </c>
    </row>
    <row r="53" spans="1:5" x14ac:dyDescent="0.25">
      <c r="A53" s="16" t="s">
        <v>47</v>
      </c>
      <c r="E53" s="9" t="str">
        <f>IF(A39="","",ROUND(SUM(E41:E52),2))</f>
        <v/>
      </c>
    </row>
    <row r="54" spans="1:5" x14ac:dyDescent="0.25">
      <c r="A54" s="16" t="s">
        <v>39</v>
      </c>
      <c r="E54" s="17" t="str">
        <f>IF(OR(A39="",NOT(ISNUMBER(C39))),"",IF(C39&lt;=0,"",E53/C39))</f>
        <v/>
      </c>
    </row>
    <row r="56" spans="1:5" x14ac:dyDescent="0.25">
      <c r="A56" s="11"/>
      <c r="B56" s="2" t="s">
        <v>42</v>
      </c>
      <c r="C56" s="12"/>
      <c r="D56" s="5"/>
      <c r="E56" s="10" t="str">
        <f>IF(A56="","",IF(COUNTIF($H$5:$H$19,A56)&gt;1,"nom en double, seul le premier compte",IF(ISNUMBER(MATCH(A56,'Ingrédients'!$A$5:$A$154,0)),"ce nom est aussi un ingrédient",IF(NOT(ISNUMBER(C56)),"«La production donne» manque",IF(C56&lt;=0,"«La production donne» manque",IF(SUM(L58:L69)&gt;0,"vérifier les lignes avec remarque",""))))))</f>
        <v/>
      </c>
    </row>
    <row r="57" spans="1:6" x14ac:dyDescent="0.25">
      <c r="A57" s="4" t="s">
        <v>43</v>
      </c>
      <c r="B57" s="4" t="s">
        <v>44</v>
      </c>
      <c r="C57" s="4" t="s">
        <v>18</v>
      </c>
      <c r="D57" s="4" t="s">
        <v>45</v>
      </c>
      <c r="E57" s="4" t="s">
        <v>46</v>
      </c>
      <c r="F57" s="4" t="s">
        <v>24</v>
      </c>
    </row>
    <row r="58" spans="1:12" x14ac:dyDescent="0.25">
      <c r="A58" s="5"/>
      <c r="B58" s="12"/>
      <c r="C58" t="str">
        <f>IF(A58="","",IF(ISNUMBER(MATCH(A58,'Ingrédients'!$A$5:$A$154,0)),INDEX('Ingrédients'!$B$5:$B$154,MATCH(A58,'Ingrédients'!$A$5:$A$154,0)),IF(ISNUMBER(MATCH(A58,$H$5:$H$7,0)),INDEX($I$5:$I$7,MATCH(A58,$H$5:$H$7,0)),"")))</f>
        <v/>
      </c>
      <c r="D58" s="13" t="str">
        <f>IF(A58="","",IF(ISNUMBER(MATCH(A58,'Ingrédients'!$A$5:$A$154,0)),INDEX('Ingrédients'!$G$5:$G$154,MATCH(A58,'Ingrédients'!$A$5:$A$154,0)),IF(ISNUMBER(MATCH(A58,$H$5:$H$7,0)),INDEX($J$5:$J$7,MATCH(A58,$H$5:$H$7,0)),"")))</f>
        <v/>
      </c>
      <c r="E58" s="15" t="str">
        <f>IF(OR(A58="",NOT(ISNUMBER(B58)),NOT(ISNUMBER(D58))),"",ROUND(B58*D58,2))</f>
        <v/>
      </c>
      <c r="F58" s="10" t="str">
        <f>IF(A58="","",IF(A58=$A$56,"ne peut pas se contenir elle-même",IF(OR(ISNUMBER(MATCH(A58,'Ingrédients'!$A$5:$A$154,0)),ISNUMBER(MATCH(A58,$H$5:$H$7,0))),IF(NOT(ISNUMBER(D58)),"prix manquant",IF(NOT(ISNUMBER(B58)),"quantité manquante",IF(ISNUMBER(MATCH(A58,'Ingrédients'!$A$5:$A$154,0)),"",IF(INDEX($K$5:$K$7,MATCH(A58,$H$5:$H$7,0))&gt;0,"recette de base incomplète","")))),IF(ISNUMBER(MATCH(A58,$H$5:$H$19,0)),"se trouve plus bas, la déplacer vers le haut","introuvable"))))</f>
        <v/>
      </c>
      <c r="L58">
        <f>IF(F58="",0,1)</f>
        <v>0</v>
      </c>
    </row>
    <row r="59" spans="1:12" x14ac:dyDescent="0.25">
      <c r="A59" s="5"/>
      <c r="B59" s="12"/>
      <c r="C59" t="str">
        <f>IF(A59="","",IF(ISNUMBER(MATCH(A59,'Ingrédients'!$A$5:$A$154,0)),INDEX('Ingrédients'!$B$5:$B$154,MATCH(A59,'Ingrédients'!$A$5:$A$154,0)),IF(ISNUMBER(MATCH(A59,$H$5:$H$7,0)),INDEX($I$5:$I$7,MATCH(A59,$H$5:$H$7,0)),"")))</f>
        <v/>
      </c>
      <c r="D59" s="13" t="str">
        <f>IF(A59="","",IF(ISNUMBER(MATCH(A59,'Ingrédients'!$A$5:$A$154,0)),INDEX('Ingrédients'!$G$5:$G$154,MATCH(A59,'Ingrédients'!$A$5:$A$154,0)),IF(ISNUMBER(MATCH(A59,$H$5:$H$7,0)),INDEX($J$5:$J$7,MATCH(A59,$H$5:$H$7,0)),"")))</f>
        <v/>
      </c>
      <c r="E59" s="15" t="str">
        <f>IF(OR(A59="",NOT(ISNUMBER(B59)),NOT(ISNUMBER(D59))),"",ROUND(B59*D59,2))</f>
        <v/>
      </c>
      <c r="F59" s="10" t="str">
        <f>IF(A59="","",IF(A59=$A$56,"ne peut pas se contenir elle-même",IF(OR(ISNUMBER(MATCH(A59,'Ingrédients'!$A$5:$A$154,0)),ISNUMBER(MATCH(A59,$H$5:$H$7,0))),IF(NOT(ISNUMBER(D59)),"prix manquant",IF(NOT(ISNUMBER(B59)),"quantité manquante",IF(ISNUMBER(MATCH(A59,'Ingrédients'!$A$5:$A$154,0)),"",IF(INDEX($K$5:$K$7,MATCH(A59,$H$5:$H$7,0))&gt;0,"recette de base incomplète","")))),IF(ISNUMBER(MATCH(A59,$H$5:$H$19,0)),"se trouve plus bas, la déplacer vers le haut","introuvable"))))</f>
        <v/>
      </c>
      <c r="L59">
        <f>IF(F59="",0,1)</f>
        <v>0</v>
      </c>
    </row>
    <row r="60" spans="1:12" x14ac:dyDescent="0.25">
      <c r="A60" s="5"/>
      <c r="B60" s="12"/>
      <c r="C60" t="str">
        <f>IF(A60="","",IF(ISNUMBER(MATCH(A60,'Ingrédients'!$A$5:$A$154,0)),INDEX('Ingrédients'!$B$5:$B$154,MATCH(A60,'Ingrédients'!$A$5:$A$154,0)),IF(ISNUMBER(MATCH(A60,$H$5:$H$7,0)),INDEX($I$5:$I$7,MATCH(A60,$H$5:$H$7,0)),"")))</f>
        <v/>
      </c>
      <c r="D60" s="13" t="str">
        <f>IF(A60="","",IF(ISNUMBER(MATCH(A60,'Ingrédients'!$A$5:$A$154,0)),INDEX('Ingrédients'!$G$5:$G$154,MATCH(A60,'Ingrédients'!$A$5:$A$154,0)),IF(ISNUMBER(MATCH(A60,$H$5:$H$7,0)),INDEX($J$5:$J$7,MATCH(A60,$H$5:$H$7,0)),"")))</f>
        <v/>
      </c>
      <c r="E60" s="15" t="str">
        <f>IF(OR(A60="",NOT(ISNUMBER(B60)),NOT(ISNUMBER(D60))),"",ROUND(B60*D60,2))</f>
        <v/>
      </c>
      <c r="F60" s="10" t="str">
        <f>IF(A60="","",IF(A60=$A$56,"ne peut pas se contenir elle-même",IF(OR(ISNUMBER(MATCH(A60,'Ingrédients'!$A$5:$A$154,0)),ISNUMBER(MATCH(A60,$H$5:$H$7,0))),IF(NOT(ISNUMBER(D60)),"prix manquant",IF(NOT(ISNUMBER(B60)),"quantité manquante",IF(ISNUMBER(MATCH(A60,'Ingrédients'!$A$5:$A$154,0)),"",IF(INDEX($K$5:$K$7,MATCH(A60,$H$5:$H$7,0))&gt;0,"recette de base incomplète","")))),IF(ISNUMBER(MATCH(A60,$H$5:$H$19,0)),"se trouve plus bas, la déplacer vers le haut","introuvable"))))</f>
        <v/>
      </c>
      <c r="L60">
        <f>IF(F60="",0,1)</f>
        <v>0</v>
      </c>
    </row>
    <row r="61" spans="1:12" x14ac:dyDescent="0.25">
      <c r="A61" s="5"/>
      <c r="B61" s="12"/>
      <c r="C61" t="str">
        <f>IF(A61="","",IF(ISNUMBER(MATCH(A61,'Ingrédients'!$A$5:$A$154,0)),INDEX('Ingrédients'!$B$5:$B$154,MATCH(A61,'Ingrédients'!$A$5:$A$154,0)),IF(ISNUMBER(MATCH(A61,$H$5:$H$7,0)),INDEX($I$5:$I$7,MATCH(A61,$H$5:$H$7,0)),"")))</f>
        <v/>
      </c>
      <c r="D61" s="13" t="str">
        <f>IF(A61="","",IF(ISNUMBER(MATCH(A61,'Ingrédients'!$A$5:$A$154,0)),INDEX('Ingrédients'!$G$5:$G$154,MATCH(A61,'Ingrédients'!$A$5:$A$154,0)),IF(ISNUMBER(MATCH(A61,$H$5:$H$7,0)),INDEX($J$5:$J$7,MATCH(A61,$H$5:$H$7,0)),"")))</f>
        <v/>
      </c>
      <c r="E61" s="15" t="str">
        <f>IF(OR(A61="",NOT(ISNUMBER(B61)),NOT(ISNUMBER(D61))),"",ROUND(B61*D61,2))</f>
        <v/>
      </c>
      <c r="F61" s="10" t="str">
        <f>IF(A61="","",IF(A61=$A$56,"ne peut pas se contenir elle-même",IF(OR(ISNUMBER(MATCH(A61,'Ingrédients'!$A$5:$A$154,0)),ISNUMBER(MATCH(A61,$H$5:$H$7,0))),IF(NOT(ISNUMBER(D61)),"prix manquant",IF(NOT(ISNUMBER(B61)),"quantité manquante",IF(ISNUMBER(MATCH(A61,'Ingrédients'!$A$5:$A$154,0)),"",IF(INDEX($K$5:$K$7,MATCH(A61,$H$5:$H$7,0))&gt;0,"recette de base incomplète","")))),IF(ISNUMBER(MATCH(A61,$H$5:$H$19,0)),"se trouve plus bas, la déplacer vers le haut","introuvable"))))</f>
        <v/>
      </c>
      <c r="L61">
        <f>IF(F61="",0,1)</f>
        <v>0</v>
      </c>
    </row>
    <row r="62" spans="1:12" x14ac:dyDescent="0.25">
      <c r="A62" s="5"/>
      <c r="B62" s="12"/>
      <c r="C62" t="str">
        <f>IF(A62="","",IF(ISNUMBER(MATCH(A62,'Ingrédients'!$A$5:$A$154,0)),INDEX('Ingrédients'!$B$5:$B$154,MATCH(A62,'Ingrédients'!$A$5:$A$154,0)),IF(ISNUMBER(MATCH(A62,$H$5:$H$7,0)),INDEX($I$5:$I$7,MATCH(A62,$H$5:$H$7,0)),"")))</f>
        <v/>
      </c>
      <c r="D62" s="13" t="str">
        <f>IF(A62="","",IF(ISNUMBER(MATCH(A62,'Ingrédients'!$A$5:$A$154,0)),INDEX('Ingrédients'!$G$5:$G$154,MATCH(A62,'Ingrédients'!$A$5:$A$154,0)),IF(ISNUMBER(MATCH(A62,$H$5:$H$7,0)),INDEX($J$5:$J$7,MATCH(A62,$H$5:$H$7,0)),"")))</f>
        <v/>
      </c>
      <c r="E62" s="15" t="str">
        <f>IF(OR(A62="",NOT(ISNUMBER(B62)),NOT(ISNUMBER(D62))),"",ROUND(B62*D62,2))</f>
        <v/>
      </c>
      <c r="F62" s="10" t="str">
        <f>IF(A62="","",IF(A62=$A$56,"ne peut pas se contenir elle-même",IF(OR(ISNUMBER(MATCH(A62,'Ingrédients'!$A$5:$A$154,0)),ISNUMBER(MATCH(A62,$H$5:$H$7,0))),IF(NOT(ISNUMBER(D62)),"prix manquant",IF(NOT(ISNUMBER(B62)),"quantité manquante",IF(ISNUMBER(MATCH(A62,'Ingrédients'!$A$5:$A$154,0)),"",IF(INDEX($K$5:$K$7,MATCH(A62,$H$5:$H$7,0))&gt;0,"recette de base incomplète","")))),IF(ISNUMBER(MATCH(A62,$H$5:$H$19,0)),"se trouve plus bas, la déplacer vers le haut","introuvable"))))</f>
        <v/>
      </c>
      <c r="L62">
        <f>IF(F62="",0,1)</f>
        <v>0</v>
      </c>
    </row>
    <row r="63" spans="1:12" x14ac:dyDescent="0.25">
      <c r="A63" s="5"/>
      <c r="B63" s="12"/>
      <c r="C63" t="str">
        <f>IF(A63="","",IF(ISNUMBER(MATCH(A63,'Ingrédients'!$A$5:$A$154,0)),INDEX('Ingrédients'!$B$5:$B$154,MATCH(A63,'Ingrédients'!$A$5:$A$154,0)),IF(ISNUMBER(MATCH(A63,$H$5:$H$7,0)),INDEX($I$5:$I$7,MATCH(A63,$H$5:$H$7,0)),"")))</f>
        <v/>
      </c>
      <c r="D63" s="13" t="str">
        <f>IF(A63="","",IF(ISNUMBER(MATCH(A63,'Ingrédients'!$A$5:$A$154,0)),INDEX('Ingrédients'!$G$5:$G$154,MATCH(A63,'Ingrédients'!$A$5:$A$154,0)),IF(ISNUMBER(MATCH(A63,$H$5:$H$7,0)),INDEX($J$5:$J$7,MATCH(A63,$H$5:$H$7,0)),"")))</f>
        <v/>
      </c>
      <c r="E63" s="15" t="str">
        <f>IF(OR(A63="",NOT(ISNUMBER(B63)),NOT(ISNUMBER(D63))),"",ROUND(B63*D63,2))</f>
        <v/>
      </c>
      <c r="F63" s="10" t="str">
        <f>IF(A63="","",IF(A63=$A$56,"ne peut pas se contenir elle-même",IF(OR(ISNUMBER(MATCH(A63,'Ingrédients'!$A$5:$A$154,0)),ISNUMBER(MATCH(A63,$H$5:$H$7,0))),IF(NOT(ISNUMBER(D63)),"prix manquant",IF(NOT(ISNUMBER(B63)),"quantité manquante",IF(ISNUMBER(MATCH(A63,'Ingrédients'!$A$5:$A$154,0)),"",IF(INDEX($K$5:$K$7,MATCH(A63,$H$5:$H$7,0))&gt;0,"recette de base incomplète","")))),IF(ISNUMBER(MATCH(A63,$H$5:$H$19,0)),"se trouve plus bas, la déplacer vers le haut","introuvable"))))</f>
        <v/>
      </c>
      <c r="L63">
        <f>IF(F63="",0,1)</f>
        <v>0</v>
      </c>
    </row>
    <row r="64" spans="1:12" x14ac:dyDescent="0.25">
      <c r="A64" s="5"/>
      <c r="B64" s="12"/>
      <c r="C64" t="str">
        <f>IF(A64="","",IF(ISNUMBER(MATCH(A64,'Ingrédients'!$A$5:$A$154,0)),INDEX('Ingrédients'!$B$5:$B$154,MATCH(A64,'Ingrédients'!$A$5:$A$154,0)),IF(ISNUMBER(MATCH(A64,$H$5:$H$7,0)),INDEX($I$5:$I$7,MATCH(A64,$H$5:$H$7,0)),"")))</f>
        <v/>
      </c>
      <c r="D64" s="13" t="str">
        <f>IF(A64="","",IF(ISNUMBER(MATCH(A64,'Ingrédients'!$A$5:$A$154,0)),INDEX('Ingrédients'!$G$5:$G$154,MATCH(A64,'Ingrédients'!$A$5:$A$154,0)),IF(ISNUMBER(MATCH(A64,$H$5:$H$7,0)),INDEX($J$5:$J$7,MATCH(A64,$H$5:$H$7,0)),"")))</f>
        <v/>
      </c>
      <c r="E64" s="15" t="str">
        <f>IF(OR(A64="",NOT(ISNUMBER(B64)),NOT(ISNUMBER(D64))),"",ROUND(B64*D64,2))</f>
        <v/>
      </c>
      <c r="F64" s="10" t="str">
        <f>IF(A64="","",IF(A64=$A$56,"ne peut pas se contenir elle-même",IF(OR(ISNUMBER(MATCH(A64,'Ingrédients'!$A$5:$A$154,0)),ISNUMBER(MATCH(A64,$H$5:$H$7,0))),IF(NOT(ISNUMBER(D64)),"prix manquant",IF(NOT(ISNUMBER(B64)),"quantité manquante",IF(ISNUMBER(MATCH(A64,'Ingrédients'!$A$5:$A$154,0)),"",IF(INDEX($K$5:$K$7,MATCH(A64,$H$5:$H$7,0))&gt;0,"recette de base incomplète","")))),IF(ISNUMBER(MATCH(A64,$H$5:$H$19,0)),"se trouve plus bas, la déplacer vers le haut","introuvable"))))</f>
        <v/>
      </c>
      <c r="L64">
        <f>IF(F64="",0,1)</f>
        <v>0</v>
      </c>
    </row>
    <row r="65" spans="1:12" x14ac:dyDescent="0.25">
      <c r="A65" s="5"/>
      <c r="B65" s="12"/>
      <c r="C65" t="str">
        <f>IF(A65="","",IF(ISNUMBER(MATCH(A65,'Ingrédients'!$A$5:$A$154,0)),INDEX('Ingrédients'!$B$5:$B$154,MATCH(A65,'Ingrédients'!$A$5:$A$154,0)),IF(ISNUMBER(MATCH(A65,$H$5:$H$7,0)),INDEX($I$5:$I$7,MATCH(A65,$H$5:$H$7,0)),"")))</f>
        <v/>
      </c>
      <c r="D65" s="13" t="str">
        <f>IF(A65="","",IF(ISNUMBER(MATCH(A65,'Ingrédients'!$A$5:$A$154,0)),INDEX('Ingrédients'!$G$5:$G$154,MATCH(A65,'Ingrédients'!$A$5:$A$154,0)),IF(ISNUMBER(MATCH(A65,$H$5:$H$7,0)),INDEX($J$5:$J$7,MATCH(A65,$H$5:$H$7,0)),"")))</f>
        <v/>
      </c>
      <c r="E65" s="15" t="str">
        <f>IF(OR(A65="",NOT(ISNUMBER(B65)),NOT(ISNUMBER(D65))),"",ROUND(B65*D65,2))</f>
        <v/>
      </c>
      <c r="F65" s="10" t="str">
        <f>IF(A65="","",IF(A65=$A$56,"ne peut pas se contenir elle-même",IF(OR(ISNUMBER(MATCH(A65,'Ingrédients'!$A$5:$A$154,0)),ISNUMBER(MATCH(A65,$H$5:$H$7,0))),IF(NOT(ISNUMBER(D65)),"prix manquant",IF(NOT(ISNUMBER(B65)),"quantité manquante",IF(ISNUMBER(MATCH(A65,'Ingrédients'!$A$5:$A$154,0)),"",IF(INDEX($K$5:$K$7,MATCH(A65,$H$5:$H$7,0))&gt;0,"recette de base incomplète","")))),IF(ISNUMBER(MATCH(A65,$H$5:$H$19,0)),"se trouve plus bas, la déplacer vers le haut","introuvable"))))</f>
        <v/>
      </c>
      <c r="L65">
        <f>IF(F65="",0,1)</f>
        <v>0</v>
      </c>
    </row>
    <row r="66" spans="1:12" x14ac:dyDescent="0.25">
      <c r="A66" s="5"/>
      <c r="B66" s="12"/>
      <c r="C66" t="str">
        <f>IF(A66="","",IF(ISNUMBER(MATCH(A66,'Ingrédients'!$A$5:$A$154,0)),INDEX('Ingrédients'!$B$5:$B$154,MATCH(A66,'Ingrédients'!$A$5:$A$154,0)),IF(ISNUMBER(MATCH(A66,$H$5:$H$7,0)),INDEX($I$5:$I$7,MATCH(A66,$H$5:$H$7,0)),"")))</f>
        <v/>
      </c>
      <c r="D66" s="13" t="str">
        <f>IF(A66="","",IF(ISNUMBER(MATCH(A66,'Ingrédients'!$A$5:$A$154,0)),INDEX('Ingrédients'!$G$5:$G$154,MATCH(A66,'Ingrédients'!$A$5:$A$154,0)),IF(ISNUMBER(MATCH(A66,$H$5:$H$7,0)),INDEX($J$5:$J$7,MATCH(A66,$H$5:$H$7,0)),"")))</f>
        <v/>
      </c>
      <c r="E66" s="15" t="str">
        <f>IF(OR(A66="",NOT(ISNUMBER(B66)),NOT(ISNUMBER(D66))),"",ROUND(B66*D66,2))</f>
        <v/>
      </c>
      <c r="F66" s="10" t="str">
        <f>IF(A66="","",IF(A66=$A$56,"ne peut pas se contenir elle-même",IF(OR(ISNUMBER(MATCH(A66,'Ingrédients'!$A$5:$A$154,0)),ISNUMBER(MATCH(A66,$H$5:$H$7,0))),IF(NOT(ISNUMBER(D66)),"prix manquant",IF(NOT(ISNUMBER(B66)),"quantité manquante",IF(ISNUMBER(MATCH(A66,'Ingrédients'!$A$5:$A$154,0)),"",IF(INDEX($K$5:$K$7,MATCH(A66,$H$5:$H$7,0))&gt;0,"recette de base incomplète","")))),IF(ISNUMBER(MATCH(A66,$H$5:$H$19,0)),"se trouve plus bas, la déplacer vers le haut","introuvable"))))</f>
        <v/>
      </c>
      <c r="L66">
        <f>IF(F66="",0,1)</f>
        <v>0</v>
      </c>
    </row>
    <row r="67" spans="1:12" x14ac:dyDescent="0.25">
      <c r="A67" s="5"/>
      <c r="B67" s="12"/>
      <c r="C67" t="str">
        <f>IF(A67="","",IF(ISNUMBER(MATCH(A67,'Ingrédients'!$A$5:$A$154,0)),INDEX('Ingrédients'!$B$5:$B$154,MATCH(A67,'Ingrédients'!$A$5:$A$154,0)),IF(ISNUMBER(MATCH(A67,$H$5:$H$7,0)),INDEX($I$5:$I$7,MATCH(A67,$H$5:$H$7,0)),"")))</f>
        <v/>
      </c>
      <c r="D67" s="13" t="str">
        <f>IF(A67="","",IF(ISNUMBER(MATCH(A67,'Ingrédients'!$A$5:$A$154,0)),INDEX('Ingrédients'!$G$5:$G$154,MATCH(A67,'Ingrédients'!$A$5:$A$154,0)),IF(ISNUMBER(MATCH(A67,$H$5:$H$7,0)),INDEX($J$5:$J$7,MATCH(A67,$H$5:$H$7,0)),"")))</f>
        <v/>
      </c>
      <c r="E67" s="15" t="str">
        <f>IF(OR(A67="",NOT(ISNUMBER(B67)),NOT(ISNUMBER(D67))),"",ROUND(B67*D67,2))</f>
        <v/>
      </c>
      <c r="F67" s="10" t="str">
        <f>IF(A67="","",IF(A67=$A$56,"ne peut pas se contenir elle-même",IF(OR(ISNUMBER(MATCH(A67,'Ingrédients'!$A$5:$A$154,0)),ISNUMBER(MATCH(A67,$H$5:$H$7,0))),IF(NOT(ISNUMBER(D67)),"prix manquant",IF(NOT(ISNUMBER(B67)),"quantité manquante",IF(ISNUMBER(MATCH(A67,'Ingrédients'!$A$5:$A$154,0)),"",IF(INDEX($K$5:$K$7,MATCH(A67,$H$5:$H$7,0))&gt;0,"recette de base incomplète","")))),IF(ISNUMBER(MATCH(A67,$H$5:$H$19,0)),"se trouve plus bas, la déplacer vers le haut","introuvable"))))</f>
        <v/>
      </c>
      <c r="L67">
        <f>IF(F67="",0,1)</f>
        <v>0</v>
      </c>
    </row>
    <row r="68" spans="1:12" x14ac:dyDescent="0.25">
      <c r="A68" s="5"/>
      <c r="B68" s="12"/>
      <c r="C68" t="str">
        <f>IF(A68="","",IF(ISNUMBER(MATCH(A68,'Ingrédients'!$A$5:$A$154,0)),INDEX('Ingrédients'!$B$5:$B$154,MATCH(A68,'Ingrédients'!$A$5:$A$154,0)),IF(ISNUMBER(MATCH(A68,$H$5:$H$7,0)),INDEX($I$5:$I$7,MATCH(A68,$H$5:$H$7,0)),"")))</f>
        <v/>
      </c>
      <c r="D68" s="13" t="str">
        <f>IF(A68="","",IF(ISNUMBER(MATCH(A68,'Ingrédients'!$A$5:$A$154,0)),INDEX('Ingrédients'!$G$5:$G$154,MATCH(A68,'Ingrédients'!$A$5:$A$154,0)),IF(ISNUMBER(MATCH(A68,$H$5:$H$7,0)),INDEX($J$5:$J$7,MATCH(A68,$H$5:$H$7,0)),"")))</f>
        <v/>
      </c>
      <c r="E68" s="15" t="str">
        <f>IF(OR(A68="",NOT(ISNUMBER(B68)),NOT(ISNUMBER(D68))),"",ROUND(B68*D68,2))</f>
        <v/>
      </c>
      <c r="F68" s="10" t="str">
        <f>IF(A68="","",IF(A68=$A$56,"ne peut pas se contenir elle-même",IF(OR(ISNUMBER(MATCH(A68,'Ingrédients'!$A$5:$A$154,0)),ISNUMBER(MATCH(A68,$H$5:$H$7,0))),IF(NOT(ISNUMBER(D68)),"prix manquant",IF(NOT(ISNUMBER(B68)),"quantité manquante",IF(ISNUMBER(MATCH(A68,'Ingrédients'!$A$5:$A$154,0)),"",IF(INDEX($K$5:$K$7,MATCH(A68,$H$5:$H$7,0))&gt;0,"recette de base incomplète","")))),IF(ISNUMBER(MATCH(A68,$H$5:$H$19,0)),"se trouve plus bas, la déplacer vers le haut","introuvable"))))</f>
        <v/>
      </c>
      <c r="L68">
        <f>IF(F68="",0,1)</f>
        <v>0</v>
      </c>
    </row>
    <row r="69" spans="1:12" x14ac:dyDescent="0.25">
      <c r="A69" s="5"/>
      <c r="B69" s="12"/>
      <c r="C69" t="str">
        <f>IF(A69="","",IF(ISNUMBER(MATCH(A69,'Ingrédients'!$A$5:$A$154,0)),INDEX('Ingrédients'!$B$5:$B$154,MATCH(A69,'Ingrédients'!$A$5:$A$154,0)),IF(ISNUMBER(MATCH(A69,$H$5:$H$7,0)),INDEX($I$5:$I$7,MATCH(A69,$H$5:$H$7,0)),"")))</f>
        <v/>
      </c>
      <c r="D69" s="13" t="str">
        <f>IF(A69="","",IF(ISNUMBER(MATCH(A69,'Ingrédients'!$A$5:$A$154,0)),INDEX('Ingrédients'!$G$5:$G$154,MATCH(A69,'Ingrédients'!$A$5:$A$154,0)),IF(ISNUMBER(MATCH(A69,$H$5:$H$7,0)),INDEX($J$5:$J$7,MATCH(A69,$H$5:$H$7,0)),"")))</f>
        <v/>
      </c>
      <c r="E69" s="15" t="str">
        <f>IF(OR(A69="",NOT(ISNUMBER(B69)),NOT(ISNUMBER(D69))),"",ROUND(B69*D69,2))</f>
        <v/>
      </c>
      <c r="F69" s="10" t="str">
        <f>IF(A69="","",IF(A69=$A$56,"ne peut pas se contenir elle-même",IF(OR(ISNUMBER(MATCH(A69,'Ingrédients'!$A$5:$A$154,0)),ISNUMBER(MATCH(A69,$H$5:$H$7,0))),IF(NOT(ISNUMBER(D69)),"prix manquant",IF(NOT(ISNUMBER(B69)),"quantité manquante",IF(ISNUMBER(MATCH(A69,'Ingrédients'!$A$5:$A$154,0)),"",IF(INDEX($K$5:$K$7,MATCH(A69,$H$5:$H$7,0))&gt;0,"recette de base incomplète","")))),IF(ISNUMBER(MATCH(A69,$H$5:$H$19,0)),"se trouve plus bas, la déplacer vers le haut","introuvable"))))</f>
        <v/>
      </c>
      <c r="L69">
        <f>IF(F69="",0,1)</f>
        <v>0</v>
      </c>
    </row>
    <row r="70" spans="1:5" x14ac:dyDescent="0.25">
      <c r="A70" s="16" t="s">
        <v>47</v>
      </c>
      <c r="E70" s="9" t="str">
        <f>IF(A56="","",ROUND(SUM(E58:E69),2))</f>
        <v/>
      </c>
    </row>
    <row r="71" spans="1:5" x14ac:dyDescent="0.25">
      <c r="A71" s="16" t="s">
        <v>39</v>
      </c>
      <c r="E71" s="17" t="str">
        <f>IF(OR(A56="",NOT(ISNUMBER(C56))),"",IF(C56&lt;=0,"",E70/C56))</f>
        <v/>
      </c>
    </row>
    <row r="73" spans="1:5" x14ac:dyDescent="0.25">
      <c r="A73" s="11"/>
      <c r="B73" s="2" t="s">
        <v>42</v>
      </c>
      <c r="C73" s="12"/>
      <c r="D73" s="5"/>
      <c r="E73" s="10" t="str">
        <f>IF(A73="","",IF(COUNTIF($H$5:$H$19,A73)&gt;1,"nom en double, seul le premier compte",IF(ISNUMBER(MATCH(A73,'Ingrédients'!$A$5:$A$154,0)),"ce nom est aussi un ingrédient",IF(NOT(ISNUMBER(C73)),"«La production donne» manque",IF(C73&lt;=0,"«La production donne» manque",IF(SUM(L75:L86)&gt;0,"vérifier les lignes avec remarque",""))))))</f>
        <v/>
      </c>
    </row>
    <row r="74" spans="1:6" x14ac:dyDescent="0.25">
      <c r="A74" s="4" t="s">
        <v>43</v>
      </c>
      <c r="B74" s="4" t="s">
        <v>44</v>
      </c>
      <c r="C74" s="4" t="s">
        <v>18</v>
      </c>
      <c r="D74" s="4" t="s">
        <v>45</v>
      </c>
      <c r="E74" s="4" t="s">
        <v>46</v>
      </c>
      <c r="F74" s="4" t="s">
        <v>24</v>
      </c>
    </row>
    <row r="75" spans="1:12" x14ac:dyDescent="0.25">
      <c r="A75" s="5"/>
      <c r="B75" s="12"/>
      <c r="C75" t="str">
        <f>IF(A75="","",IF(ISNUMBER(MATCH(A75,'Ingrédients'!$A$5:$A$154,0)),INDEX('Ingrédients'!$B$5:$B$154,MATCH(A75,'Ingrédients'!$A$5:$A$154,0)),IF(ISNUMBER(MATCH(A75,$H$5:$H$8,0)),INDEX($I$5:$I$8,MATCH(A75,$H$5:$H$8,0)),"")))</f>
        <v/>
      </c>
      <c r="D75" s="13" t="str">
        <f>IF(A75="","",IF(ISNUMBER(MATCH(A75,'Ingrédients'!$A$5:$A$154,0)),INDEX('Ingrédients'!$G$5:$G$154,MATCH(A75,'Ingrédients'!$A$5:$A$154,0)),IF(ISNUMBER(MATCH(A75,$H$5:$H$8,0)),INDEX($J$5:$J$8,MATCH(A75,$H$5:$H$8,0)),"")))</f>
        <v/>
      </c>
      <c r="E75" s="15" t="str">
        <f>IF(OR(A75="",NOT(ISNUMBER(B75)),NOT(ISNUMBER(D75))),"",ROUND(B75*D75,2))</f>
        <v/>
      </c>
      <c r="F75" s="10" t="str">
        <f>IF(A75="","",IF(A75=$A$73,"ne peut pas se contenir elle-même",IF(OR(ISNUMBER(MATCH(A75,'Ingrédients'!$A$5:$A$154,0)),ISNUMBER(MATCH(A75,$H$5:$H$8,0))),IF(NOT(ISNUMBER(D75)),"prix manquant",IF(NOT(ISNUMBER(B75)),"quantité manquante",IF(ISNUMBER(MATCH(A75,'Ingrédients'!$A$5:$A$154,0)),"",IF(INDEX($K$5:$K$8,MATCH(A75,$H$5:$H$8,0))&gt;0,"recette de base incomplète","")))),IF(ISNUMBER(MATCH(A75,$H$5:$H$19,0)),"se trouve plus bas, la déplacer vers le haut","introuvable"))))</f>
        <v/>
      </c>
      <c r="L75">
        <f>IF(F75="",0,1)</f>
        <v>0</v>
      </c>
    </row>
    <row r="76" spans="1:12" x14ac:dyDescent="0.25">
      <c r="A76" s="5"/>
      <c r="B76" s="12"/>
      <c r="C76" t="str">
        <f>IF(A76="","",IF(ISNUMBER(MATCH(A76,'Ingrédients'!$A$5:$A$154,0)),INDEX('Ingrédients'!$B$5:$B$154,MATCH(A76,'Ingrédients'!$A$5:$A$154,0)),IF(ISNUMBER(MATCH(A76,$H$5:$H$8,0)),INDEX($I$5:$I$8,MATCH(A76,$H$5:$H$8,0)),"")))</f>
        <v/>
      </c>
      <c r="D76" s="13" t="str">
        <f>IF(A76="","",IF(ISNUMBER(MATCH(A76,'Ingrédients'!$A$5:$A$154,0)),INDEX('Ingrédients'!$G$5:$G$154,MATCH(A76,'Ingrédients'!$A$5:$A$154,0)),IF(ISNUMBER(MATCH(A76,$H$5:$H$8,0)),INDEX($J$5:$J$8,MATCH(A76,$H$5:$H$8,0)),"")))</f>
        <v/>
      </c>
      <c r="E76" s="15" t="str">
        <f>IF(OR(A76="",NOT(ISNUMBER(B76)),NOT(ISNUMBER(D76))),"",ROUND(B76*D76,2))</f>
        <v/>
      </c>
      <c r="F76" s="10" t="str">
        <f>IF(A76="","",IF(A76=$A$73,"ne peut pas se contenir elle-même",IF(OR(ISNUMBER(MATCH(A76,'Ingrédients'!$A$5:$A$154,0)),ISNUMBER(MATCH(A76,$H$5:$H$8,0))),IF(NOT(ISNUMBER(D76)),"prix manquant",IF(NOT(ISNUMBER(B76)),"quantité manquante",IF(ISNUMBER(MATCH(A76,'Ingrédients'!$A$5:$A$154,0)),"",IF(INDEX($K$5:$K$8,MATCH(A76,$H$5:$H$8,0))&gt;0,"recette de base incomplète","")))),IF(ISNUMBER(MATCH(A76,$H$5:$H$19,0)),"se trouve plus bas, la déplacer vers le haut","introuvable"))))</f>
        <v/>
      </c>
      <c r="L76">
        <f>IF(F76="",0,1)</f>
        <v>0</v>
      </c>
    </row>
    <row r="77" spans="1:12" x14ac:dyDescent="0.25">
      <c r="A77" s="5"/>
      <c r="B77" s="12"/>
      <c r="C77" t="str">
        <f>IF(A77="","",IF(ISNUMBER(MATCH(A77,'Ingrédients'!$A$5:$A$154,0)),INDEX('Ingrédients'!$B$5:$B$154,MATCH(A77,'Ingrédients'!$A$5:$A$154,0)),IF(ISNUMBER(MATCH(A77,$H$5:$H$8,0)),INDEX($I$5:$I$8,MATCH(A77,$H$5:$H$8,0)),"")))</f>
        <v/>
      </c>
      <c r="D77" s="13" t="str">
        <f>IF(A77="","",IF(ISNUMBER(MATCH(A77,'Ingrédients'!$A$5:$A$154,0)),INDEX('Ingrédients'!$G$5:$G$154,MATCH(A77,'Ingrédients'!$A$5:$A$154,0)),IF(ISNUMBER(MATCH(A77,$H$5:$H$8,0)),INDEX($J$5:$J$8,MATCH(A77,$H$5:$H$8,0)),"")))</f>
        <v/>
      </c>
      <c r="E77" s="15" t="str">
        <f>IF(OR(A77="",NOT(ISNUMBER(B77)),NOT(ISNUMBER(D77))),"",ROUND(B77*D77,2))</f>
        <v/>
      </c>
      <c r="F77" s="10" t="str">
        <f>IF(A77="","",IF(A77=$A$73,"ne peut pas se contenir elle-même",IF(OR(ISNUMBER(MATCH(A77,'Ingrédients'!$A$5:$A$154,0)),ISNUMBER(MATCH(A77,$H$5:$H$8,0))),IF(NOT(ISNUMBER(D77)),"prix manquant",IF(NOT(ISNUMBER(B77)),"quantité manquante",IF(ISNUMBER(MATCH(A77,'Ingrédients'!$A$5:$A$154,0)),"",IF(INDEX($K$5:$K$8,MATCH(A77,$H$5:$H$8,0))&gt;0,"recette de base incomplète","")))),IF(ISNUMBER(MATCH(A77,$H$5:$H$19,0)),"se trouve plus bas, la déplacer vers le haut","introuvable"))))</f>
        <v/>
      </c>
      <c r="L77">
        <f>IF(F77="",0,1)</f>
        <v>0</v>
      </c>
    </row>
    <row r="78" spans="1:12" x14ac:dyDescent="0.25">
      <c r="A78" s="5"/>
      <c r="B78" s="12"/>
      <c r="C78" t="str">
        <f>IF(A78="","",IF(ISNUMBER(MATCH(A78,'Ingrédients'!$A$5:$A$154,0)),INDEX('Ingrédients'!$B$5:$B$154,MATCH(A78,'Ingrédients'!$A$5:$A$154,0)),IF(ISNUMBER(MATCH(A78,$H$5:$H$8,0)),INDEX($I$5:$I$8,MATCH(A78,$H$5:$H$8,0)),"")))</f>
        <v/>
      </c>
      <c r="D78" s="13" t="str">
        <f>IF(A78="","",IF(ISNUMBER(MATCH(A78,'Ingrédients'!$A$5:$A$154,0)),INDEX('Ingrédients'!$G$5:$G$154,MATCH(A78,'Ingrédients'!$A$5:$A$154,0)),IF(ISNUMBER(MATCH(A78,$H$5:$H$8,0)),INDEX($J$5:$J$8,MATCH(A78,$H$5:$H$8,0)),"")))</f>
        <v/>
      </c>
      <c r="E78" s="15" t="str">
        <f>IF(OR(A78="",NOT(ISNUMBER(B78)),NOT(ISNUMBER(D78))),"",ROUND(B78*D78,2))</f>
        <v/>
      </c>
      <c r="F78" s="10" t="str">
        <f>IF(A78="","",IF(A78=$A$73,"ne peut pas se contenir elle-même",IF(OR(ISNUMBER(MATCH(A78,'Ingrédients'!$A$5:$A$154,0)),ISNUMBER(MATCH(A78,$H$5:$H$8,0))),IF(NOT(ISNUMBER(D78)),"prix manquant",IF(NOT(ISNUMBER(B78)),"quantité manquante",IF(ISNUMBER(MATCH(A78,'Ingrédients'!$A$5:$A$154,0)),"",IF(INDEX($K$5:$K$8,MATCH(A78,$H$5:$H$8,0))&gt;0,"recette de base incomplète","")))),IF(ISNUMBER(MATCH(A78,$H$5:$H$19,0)),"se trouve plus bas, la déplacer vers le haut","introuvable"))))</f>
        <v/>
      </c>
      <c r="L78">
        <f>IF(F78="",0,1)</f>
        <v>0</v>
      </c>
    </row>
    <row r="79" spans="1:12" x14ac:dyDescent="0.25">
      <c r="A79" s="5"/>
      <c r="B79" s="12"/>
      <c r="C79" t="str">
        <f>IF(A79="","",IF(ISNUMBER(MATCH(A79,'Ingrédients'!$A$5:$A$154,0)),INDEX('Ingrédients'!$B$5:$B$154,MATCH(A79,'Ingrédients'!$A$5:$A$154,0)),IF(ISNUMBER(MATCH(A79,$H$5:$H$8,0)),INDEX($I$5:$I$8,MATCH(A79,$H$5:$H$8,0)),"")))</f>
        <v/>
      </c>
      <c r="D79" s="13" t="str">
        <f>IF(A79="","",IF(ISNUMBER(MATCH(A79,'Ingrédients'!$A$5:$A$154,0)),INDEX('Ingrédients'!$G$5:$G$154,MATCH(A79,'Ingrédients'!$A$5:$A$154,0)),IF(ISNUMBER(MATCH(A79,$H$5:$H$8,0)),INDEX($J$5:$J$8,MATCH(A79,$H$5:$H$8,0)),"")))</f>
        <v/>
      </c>
      <c r="E79" s="15" t="str">
        <f>IF(OR(A79="",NOT(ISNUMBER(B79)),NOT(ISNUMBER(D79))),"",ROUND(B79*D79,2))</f>
        <v/>
      </c>
      <c r="F79" s="10" t="str">
        <f>IF(A79="","",IF(A79=$A$73,"ne peut pas se contenir elle-même",IF(OR(ISNUMBER(MATCH(A79,'Ingrédients'!$A$5:$A$154,0)),ISNUMBER(MATCH(A79,$H$5:$H$8,0))),IF(NOT(ISNUMBER(D79)),"prix manquant",IF(NOT(ISNUMBER(B79)),"quantité manquante",IF(ISNUMBER(MATCH(A79,'Ingrédients'!$A$5:$A$154,0)),"",IF(INDEX($K$5:$K$8,MATCH(A79,$H$5:$H$8,0))&gt;0,"recette de base incomplète","")))),IF(ISNUMBER(MATCH(A79,$H$5:$H$19,0)),"se trouve plus bas, la déplacer vers le haut","introuvable"))))</f>
        <v/>
      </c>
      <c r="L79">
        <f>IF(F79="",0,1)</f>
        <v>0</v>
      </c>
    </row>
    <row r="80" spans="1:12" x14ac:dyDescent="0.25">
      <c r="A80" s="5"/>
      <c r="B80" s="12"/>
      <c r="C80" t="str">
        <f>IF(A80="","",IF(ISNUMBER(MATCH(A80,'Ingrédients'!$A$5:$A$154,0)),INDEX('Ingrédients'!$B$5:$B$154,MATCH(A80,'Ingrédients'!$A$5:$A$154,0)),IF(ISNUMBER(MATCH(A80,$H$5:$H$8,0)),INDEX($I$5:$I$8,MATCH(A80,$H$5:$H$8,0)),"")))</f>
        <v/>
      </c>
      <c r="D80" s="13" t="str">
        <f>IF(A80="","",IF(ISNUMBER(MATCH(A80,'Ingrédients'!$A$5:$A$154,0)),INDEX('Ingrédients'!$G$5:$G$154,MATCH(A80,'Ingrédients'!$A$5:$A$154,0)),IF(ISNUMBER(MATCH(A80,$H$5:$H$8,0)),INDEX($J$5:$J$8,MATCH(A80,$H$5:$H$8,0)),"")))</f>
        <v/>
      </c>
      <c r="E80" s="15" t="str">
        <f>IF(OR(A80="",NOT(ISNUMBER(B80)),NOT(ISNUMBER(D80))),"",ROUND(B80*D80,2))</f>
        <v/>
      </c>
      <c r="F80" s="10" t="str">
        <f>IF(A80="","",IF(A80=$A$73,"ne peut pas se contenir elle-même",IF(OR(ISNUMBER(MATCH(A80,'Ingrédients'!$A$5:$A$154,0)),ISNUMBER(MATCH(A80,$H$5:$H$8,0))),IF(NOT(ISNUMBER(D80)),"prix manquant",IF(NOT(ISNUMBER(B80)),"quantité manquante",IF(ISNUMBER(MATCH(A80,'Ingrédients'!$A$5:$A$154,0)),"",IF(INDEX($K$5:$K$8,MATCH(A80,$H$5:$H$8,0))&gt;0,"recette de base incomplète","")))),IF(ISNUMBER(MATCH(A80,$H$5:$H$19,0)),"se trouve plus bas, la déplacer vers le haut","introuvable"))))</f>
        <v/>
      </c>
      <c r="L80">
        <f>IF(F80="",0,1)</f>
        <v>0</v>
      </c>
    </row>
    <row r="81" spans="1:12" x14ac:dyDescent="0.25">
      <c r="A81" s="5"/>
      <c r="B81" s="12"/>
      <c r="C81" t="str">
        <f>IF(A81="","",IF(ISNUMBER(MATCH(A81,'Ingrédients'!$A$5:$A$154,0)),INDEX('Ingrédients'!$B$5:$B$154,MATCH(A81,'Ingrédients'!$A$5:$A$154,0)),IF(ISNUMBER(MATCH(A81,$H$5:$H$8,0)),INDEX($I$5:$I$8,MATCH(A81,$H$5:$H$8,0)),"")))</f>
        <v/>
      </c>
      <c r="D81" s="13" t="str">
        <f>IF(A81="","",IF(ISNUMBER(MATCH(A81,'Ingrédients'!$A$5:$A$154,0)),INDEX('Ingrédients'!$G$5:$G$154,MATCH(A81,'Ingrédients'!$A$5:$A$154,0)),IF(ISNUMBER(MATCH(A81,$H$5:$H$8,0)),INDEX($J$5:$J$8,MATCH(A81,$H$5:$H$8,0)),"")))</f>
        <v/>
      </c>
      <c r="E81" s="15" t="str">
        <f>IF(OR(A81="",NOT(ISNUMBER(B81)),NOT(ISNUMBER(D81))),"",ROUND(B81*D81,2))</f>
        <v/>
      </c>
      <c r="F81" s="10" t="str">
        <f>IF(A81="","",IF(A81=$A$73,"ne peut pas se contenir elle-même",IF(OR(ISNUMBER(MATCH(A81,'Ingrédients'!$A$5:$A$154,0)),ISNUMBER(MATCH(A81,$H$5:$H$8,0))),IF(NOT(ISNUMBER(D81)),"prix manquant",IF(NOT(ISNUMBER(B81)),"quantité manquante",IF(ISNUMBER(MATCH(A81,'Ingrédients'!$A$5:$A$154,0)),"",IF(INDEX($K$5:$K$8,MATCH(A81,$H$5:$H$8,0))&gt;0,"recette de base incomplète","")))),IF(ISNUMBER(MATCH(A81,$H$5:$H$19,0)),"se trouve plus bas, la déplacer vers le haut","introuvable"))))</f>
        <v/>
      </c>
      <c r="L81">
        <f>IF(F81="",0,1)</f>
        <v>0</v>
      </c>
    </row>
    <row r="82" spans="1:12" x14ac:dyDescent="0.25">
      <c r="A82" s="5"/>
      <c r="B82" s="12"/>
      <c r="C82" t="str">
        <f>IF(A82="","",IF(ISNUMBER(MATCH(A82,'Ingrédients'!$A$5:$A$154,0)),INDEX('Ingrédients'!$B$5:$B$154,MATCH(A82,'Ingrédients'!$A$5:$A$154,0)),IF(ISNUMBER(MATCH(A82,$H$5:$H$8,0)),INDEX($I$5:$I$8,MATCH(A82,$H$5:$H$8,0)),"")))</f>
        <v/>
      </c>
      <c r="D82" s="13" t="str">
        <f>IF(A82="","",IF(ISNUMBER(MATCH(A82,'Ingrédients'!$A$5:$A$154,0)),INDEX('Ingrédients'!$G$5:$G$154,MATCH(A82,'Ingrédients'!$A$5:$A$154,0)),IF(ISNUMBER(MATCH(A82,$H$5:$H$8,0)),INDEX($J$5:$J$8,MATCH(A82,$H$5:$H$8,0)),"")))</f>
        <v/>
      </c>
      <c r="E82" s="15" t="str">
        <f>IF(OR(A82="",NOT(ISNUMBER(B82)),NOT(ISNUMBER(D82))),"",ROUND(B82*D82,2))</f>
        <v/>
      </c>
      <c r="F82" s="10" t="str">
        <f>IF(A82="","",IF(A82=$A$73,"ne peut pas se contenir elle-même",IF(OR(ISNUMBER(MATCH(A82,'Ingrédients'!$A$5:$A$154,0)),ISNUMBER(MATCH(A82,$H$5:$H$8,0))),IF(NOT(ISNUMBER(D82)),"prix manquant",IF(NOT(ISNUMBER(B82)),"quantité manquante",IF(ISNUMBER(MATCH(A82,'Ingrédients'!$A$5:$A$154,0)),"",IF(INDEX($K$5:$K$8,MATCH(A82,$H$5:$H$8,0))&gt;0,"recette de base incomplète","")))),IF(ISNUMBER(MATCH(A82,$H$5:$H$19,0)),"se trouve plus bas, la déplacer vers le haut","introuvable"))))</f>
        <v/>
      </c>
      <c r="L82">
        <f>IF(F82="",0,1)</f>
        <v>0</v>
      </c>
    </row>
    <row r="83" spans="1:12" x14ac:dyDescent="0.25">
      <c r="A83" s="5"/>
      <c r="B83" s="12"/>
      <c r="C83" t="str">
        <f>IF(A83="","",IF(ISNUMBER(MATCH(A83,'Ingrédients'!$A$5:$A$154,0)),INDEX('Ingrédients'!$B$5:$B$154,MATCH(A83,'Ingrédients'!$A$5:$A$154,0)),IF(ISNUMBER(MATCH(A83,$H$5:$H$8,0)),INDEX($I$5:$I$8,MATCH(A83,$H$5:$H$8,0)),"")))</f>
        <v/>
      </c>
      <c r="D83" s="13" t="str">
        <f>IF(A83="","",IF(ISNUMBER(MATCH(A83,'Ingrédients'!$A$5:$A$154,0)),INDEX('Ingrédients'!$G$5:$G$154,MATCH(A83,'Ingrédients'!$A$5:$A$154,0)),IF(ISNUMBER(MATCH(A83,$H$5:$H$8,0)),INDEX($J$5:$J$8,MATCH(A83,$H$5:$H$8,0)),"")))</f>
        <v/>
      </c>
      <c r="E83" s="15" t="str">
        <f>IF(OR(A83="",NOT(ISNUMBER(B83)),NOT(ISNUMBER(D83))),"",ROUND(B83*D83,2))</f>
        <v/>
      </c>
      <c r="F83" s="10" t="str">
        <f>IF(A83="","",IF(A83=$A$73,"ne peut pas se contenir elle-même",IF(OR(ISNUMBER(MATCH(A83,'Ingrédients'!$A$5:$A$154,0)),ISNUMBER(MATCH(A83,$H$5:$H$8,0))),IF(NOT(ISNUMBER(D83)),"prix manquant",IF(NOT(ISNUMBER(B83)),"quantité manquante",IF(ISNUMBER(MATCH(A83,'Ingrédients'!$A$5:$A$154,0)),"",IF(INDEX($K$5:$K$8,MATCH(A83,$H$5:$H$8,0))&gt;0,"recette de base incomplète","")))),IF(ISNUMBER(MATCH(A83,$H$5:$H$19,0)),"se trouve plus bas, la déplacer vers le haut","introuvable"))))</f>
        <v/>
      </c>
      <c r="L83">
        <f>IF(F83="",0,1)</f>
        <v>0</v>
      </c>
    </row>
    <row r="84" spans="1:12" x14ac:dyDescent="0.25">
      <c r="A84" s="5"/>
      <c r="B84" s="12"/>
      <c r="C84" t="str">
        <f>IF(A84="","",IF(ISNUMBER(MATCH(A84,'Ingrédients'!$A$5:$A$154,0)),INDEX('Ingrédients'!$B$5:$B$154,MATCH(A84,'Ingrédients'!$A$5:$A$154,0)),IF(ISNUMBER(MATCH(A84,$H$5:$H$8,0)),INDEX($I$5:$I$8,MATCH(A84,$H$5:$H$8,0)),"")))</f>
        <v/>
      </c>
      <c r="D84" s="13" t="str">
        <f>IF(A84="","",IF(ISNUMBER(MATCH(A84,'Ingrédients'!$A$5:$A$154,0)),INDEX('Ingrédients'!$G$5:$G$154,MATCH(A84,'Ingrédients'!$A$5:$A$154,0)),IF(ISNUMBER(MATCH(A84,$H$5:$H$8,0)),INDEX($J$5:$J$8,MATCH(A84,$H$5:$H$8,0)),"")))</f>
        <v/>
      </c>
      <c r="E84" s="15" t="str">
        <f>IF(OR(A84="",NOT(ISNUMBER(B84)),NOT(ISNUMBER(D84))),"",ROUND(B84*D84,2))</f>
        <v/>
      </c>
      <c r="F84" s="10" t="str">
        <f>IF(A84="","",IF(A84=$A$73,"ne peut pas se contenir elle-même",IF(OR(ISNUMBER(MATCH(A84,'Ingrédients'!$A$5:$A$154,0)),ISNUMBER(MATCH(A84,$H$5:$H$8,0))),IF(NOT(ISNUMBER(D84)),"prix manquant",IF(NOT(ISNUMBER(B84)),"quantité manquante",IF(ISNUMBER(MATCH(A84,'Ingrédients'!$A$5:$A$154,0)),"",IF(INDEX($K$5:$K$8,MATCH(A84,$H$5:$H$8,0))&gt;0,"recette de base incomplète","")))),IF(ISNUMBER(MATCH(A84,$H$5:$H$19,0)),"se trouve plus bas, la déplacer vers le haut","introuvable"))))</f>
        <v/>
      </c>
      <c r="L84">
        <f>IF(F84="",0,1)</f>
        <v>0</v>
      </c>
    </row>
    <row r="85" spans="1:12" x14ac:dyDescent="0.25">
      <c r="A85" s="5"/>
      <c r="B85" s="12"/>
      <c r="C85" t="str">
        <f>IF(A85="","",IF(ISNUMBER(MATCH(A85,'Ingrédients'!$A$5:$A$154,0)),INDEX('Ingrédients'!$B$5:$B$154,MATCH(A85,'Ingrédients'!$A$5:$A$154,0)),IF(ISNUMBER(MATCH(A85,$H$5:$H$8,0)),INDEX($I$5:$I$8,MATCH(A85,$H$5:$H$8,0)),"")))</f>
        <v/>
      </c>
      <c r="D85" s="13" t="str">
        <f>IF(A85="","",IF(ISNUMBER(MATCH(A85,'Ingrédients'!$A$5:$A$154,0)),INDEX('Ingrédients'!$G$5:$G$154,MATCH(A85,'Ingrédients'!$A$5:$A$154,0)),IF(ISNUMBER(MATCH(A85,$H$5:$H$8,0)),INDEX($J$5:$J$8,MATCH(A85,$H$5:$H$8,0)),"")))</f>
        <v/>
      </c>
      <c r="E85" s="15" t="str">
        <f>IF(OR(A85="",NOT(ISNUMBER(B85)),NOT(ISNUMBER(D85))),"",ROUND(B85*D85,2))</f>
        <v/>
      </c>
      <c r="F85" s="10" t="str">
        <f>IF(A85="","",IF(A85=$A$73,"ne peut pas se contenir elle-même",IF(OR(ISNUMBER(MATCH(A85,'Ingrédients'!$A$5:$A$154,0)),ISNUMBER(MATCH(A85,$H$5:$H$8,0))),IF(NOT(ISNUMBER(D85)),"prix manquant",IF(NOT(ISNUMBER(B85)),"quantité manquante",IF(ISNUMBER(MATCH(A85,'Ingrédients'!$A$5:$A$154,0)),"",IF(INDEX($K$5:$K$8,MATCH(A85,$H$5:$H$8,0))&gt;0,"recette de base incomplète","")))),IF(ISNUMBER(MATCH(A85,$H$5:$H$19,0)),"se trouve plus bas, la déplacer vers le haut","introuvable"))))</f>
        <v/>
      </c>
      <c r="L85">
        <f>IF(F85="",0,1)</f>
        <v>0</v>
      </c>
    </row>
    <row r="86" spans="1:12" x14ac:dyDescent="0.25">
      <c r="A86" s="5"/>
      <c r="B86" s="12"/>
      <c r="C86" t="str">
        <f>IF(A86="","",IF(ISNUMBER(MATCH(A86,'Ingrédients'!$A$5:$A$154,0)),INDEX('Ingrédients'!$B$5:$B$154,MATCH(A86,'Ingrédients'!$A$5:$A$154,0)),IF(ISNUMBER(MATCH(A86,$H$5:$H$8,0)),INDEX($I$5:$I$8,MATCH(A86,$H$5:$H$8,0)),"")))</f>
        <v/>
      </c>
      <c r="D86" s="13" t="str">
        <f>IF(A86="","",IF(ISNUMBER(MATCH(A86,'Ingrédients'!$A$5:$A$154,0)),INDEX('Ingrédients'!$G$5:$G$154,MATCH(A86,'Ingrédients'!$A$5:$A$154,0)),IF(ISNUMBER(MATCH(A86,$H$5:$H$8,0)),INDEX($J$5:$J$8,MATCH(A86,$H$5:$H$8,0)),"")))</f>
        <v/>
      </c>
      <c r="E86" s="15" t="str">
        <f>IF(OR(A86="",NOT(ISNUMBER(B86)),NOT(ISNUMBER(D86))),"",ROUND(B86*D86,2))</f>
        <v/>
      </c>
      <c r="F86" s="10" t="str">
        <f>IF(A86="","",IF(A86=$A$73,"ne peut pas se contenir elle-même",IF(OR(ISNUMBER(MATCH(A86,'Ingrédients'!$A$5:$A$154,0)),ISNUMBER(MATCH(A86,$H$5:$H$8,0))),IF(NOT(ISNUMBER(D86)),"prix manquant",IF(NOT(ISNUMBER(B86)),"quantité manquante",IF(ISNUMBER(MATCH(A86,'Ingrédients'!$A$5:$A$154,0)),"",IF(INDEX($K$5:$K$8,MATCH(A86,$H$5:$H$8,0))&gt;0,"recette de base incomplète","")))),IF(ISNUMBER(MATCH(A86,$H$5:$H$19,0)),"se trouve plus bas, la déplacer vers le haut","introuvable"))))</f>
        <v/>
      </c>
      <c r="L86">
        <f>IF(F86="",0,1)</f>
        <v>0</v>
      </c>
    </row>
    <row r="87" spans="1:5" x14ac:dyDescent="0.25">
      <c r="A87" s="16" t="s">
        <v>47</v>
      </c>
      <c r="E87" s="9" t="str">
        <f>IF(A73="","",ROUND(SUM(E75:E86),2))</f>
        <v/>
      </c>
    </row>
    <row r="88" spans="1:5" x14ac:dyDescent="0.25">
      <c r="A88" s="16" t="s">
        <v>39</v>
      </c>
      <c r="E88" s="17" t="str">
        <f>IF(OR(A73="",NOT(ISNUMBER(C73))),"",IF(C73&lt;=0,"",E87/C73))</f>
        <v/>
      </c>
    </row>
    <row r="90" spans="1:5" x14ac:dyDescent="0.25">
      <c r="A90" s="11"/>
      <c r="B90" s="2" t="s">
        <v>42</v>
      </c>
      <c r="C90" s="12"/>
      <c r="D90" s="5"/>
      <c r="E90" s="10" t="str">
        <f>IF(A90="","",IF(COUNTIF($H$5:$H$19,A90)&gt;1,"nom en double, seul le premier compte",IF(ISNUMBER(MATCH(A90,'Ingrédients'!$A$5:$A$154,0)),"ce nom est aussi un ingrédient",IF(NOT(ISNUMBER(C90)),"«La production donne» manque",IF(C90&lt;=0,"«La production donne» manque",IF(SUM(L92:L103)&gt;0,"vérifier les lignes avec remarque",""))))))</f>
        <v/>
      </c>
    </row>
    <row r="91" spans="1:6" x14ac:dyDescent="0.25">
      <c r="A91" s="4" t="s">
        <v>43</v>
      </c>
      <c r="B91" s="4" t="s">
        <v>44</v>
      </c>
      <c r="C91" s="4" t="s">
        <v>18</v>
      </c>
      <c r="D91" s="4" t="s">
        <v>45</v>
      </c>
      <c r="E91" s="4" t="s">
        <v>46</v>
      </c>
      <c r="F91" s="4" t="s">
        <v>24</v>
      </c>
    </row>
    <row r="92" spans="1:12" x14ac:dyDescent="0.25">
      <c r="A92" s="5"/>
      <c r="B92" s="12"/>
      <c r="C92" t="str">
        <f>IF(A92="","",IF(ISNUMBER(MATCH(A92,'Ingrédients'!$A$5:$A$154,0)),INDEX('Ingrédients'!$B$5:$B$154,MATCH(A92,'Ingrédients'!$A$5:$A$154,0)),IF(ISNUMBER(MATCH(A92,$H$5:$H$9,0)),INDEX($I$5:$I$9,MATCH(A92,$H$5:$H$9,0)),"")))</f>
        <v/>
      </c>
      <c r="D92" s="13" t="str">
        <f>IF(A92="","",IF(ISNUMBER(MATCH(A92,'Ingrédients'!$A$5:$A$154,0)),INDEX('Ingrédients'!$G$5:$G$154,MATCH(A92,'Ingrédients'!$A$5:$A$154,0)),IF(ISNUMBER(MATCH(A92,$H$5:$H$9,0)),INDEX($J$5:$J$9,MATCH(A92,$H$5:$H$9,0)),"")))</f>
        <v/>
      </c>
      <c r="E92" s="15" t="str">
        <f>IF(OR(A92="",NOT(ISNUMBER(B92)),NOT(ISNUMBER(D92))),"",ROUND(B92*D92,2))</f>
        <v/>
      </c>
      <c r="F92" s="10" t="str">
        <f>IF(A92="","",IF(A92=$A$90,"ne peut pas se contenir elle-même",IF(OR(ISNUMBER(MATCH(A92,'Ingrédients'!$A$5:$A$154,0)),ISNUMBER(MATCH(A92,$H$5:$H$9,0))),IF(NOT(ISNUMBER(D92)),"prix manquant",IF(NOT(ISNUMBER(B92)),"quantité manquante",IF(ISNUMBER(MATCH(A92,'Ingrédients'!$A$5:$A$154,0)),"",IF(INDEX($K$5:$K$9,MATCH(A92,$H$5:$H$9,0))&gt;0,"recette de base incomplète","")))),IF(ISNUMBER(MATCH(A92,$H$5:$H$19,0)),"se trouve plus bas, la déplacer vers le haut","introuvable"))))</f>
        <v/>
      </c>
      <c r="L92">
        <f>IF(F92="",0,1)</f>
        <v>0</v>
      </c>
    </row>
    <row r="93" spans="1:12" x14ac:dyDescent="0.25">
      <c r="A93" s="5"/>
      <c r="B93" s="12"/>
      <c r="C93" t="str">
        <f>IF(A93="","",IF(ISNUMBER(MATCH(A93,'Ingrédients'!$A$5:$A$154,0)),INDEX('Ingrédients'!$B$5:$B$154,MATCH(A93,'Ingrédients'!$A$5:$A$154,0)),IF(ISNUMBER(MATCH(A93,$H$5:$H$9,0)),INDEX($I$5:$I$9,MATCH(A93,$H$5:$H$9,0)),"")))</f>
        <v/>
      </c>
      <c r="D93" s="13" t="str">
        <f>IF(A93="","",IF(ISNUMBER(MATCH(A93,'Ingrédients'!$A$5:$A$154,0)),INDEX('Ingrédients'!$G$5:$G$154,MATCH(A93,'Ingrédients'!$A$5:$A$154,0)),IF(ISNUMBER(MATCH(A93,$H$5:$H$9,0)),INDEX($J$5:$J$9,MATCH(A93,$H$5:$H$9,0)),"")))</f>
        <v/>
      </c>
      <c r="E93" s="15" t="str">
        <f>IF(OR(A93="",NOT(ISNUMBER(B93)),NOT(ISNUMBER(D93))),"",ROUND(B93*D93,2))</f>
        <v/>
      </c>
      <c r="F93" s="10" t="str">
        <f>IF(A93="","",IF(A93=$A$90,"ne peut pas se contenir elle-même",IF(OR(ISNUMBER(MATCH(A93,'Ingrédients'!$A$5:$A$154,0)),ISNUMBER(MATCH(A93,$H$5:$H$9,0))),IF(NOT(ISNUMBER(D93)),"prix manquant",IF(NOT(ISNUMBER(B93)),"quantité manquante",IF(ISNUMBER(MATCH(A93,'Ingrédients'!$A$5:$A$154,0)),"",IF(INDEX($K$5:$K$9,MATCH(A93,$H$5:$H$9,0))&gt;0,"recette de base incomplète","")))),IF(ISNUMBER(MATCH(A93,$H$5:$H$19,0)),"se trouve plus bas, la déplacer vers le haut","introuvable"))))</f>
        <v/>
      </c>
      <c r="L93">
        <f>IF(F93="",0,1)</f>
        <v>0</v>
      </c>
    </row>
    <row r="94" spans="1:12" x14ac:dyDescent="0.25">
      <c r="A94" s="5"/>
      <c r="B94" s="12"/>
      <c r="C94" t="str">
        <f>IF(A94="","",IF(ISNUMBER(MATCH(A94,'Ingrédients'!$A$5:$A$154,0)),INDEX('Ingrédients'!$B$5:$B$154,MATCH(A94,'Ingrédients'!$A$5:$A$154,0)),IF(ISNUMBER(MATCH(A94,$H$5:$H$9,0)),INDEX($I$5:$I$9,MATCH(A94,$H$5:$H$9,0)),"")))</f>
        <v/>
      </c>
      <c r="D94" s="13" t="str">
        <f>IF(A94="","",IF(ISNUMBER(MATCH(A94,'Ingrédients'!$A$5:$A$154,0)),INDEX('Ingrédients'!$G$5:$G$154,MATCH(A94,'Ingrédients'!$A$5:$A$154,0)),IF(ISNUMBER(MATCH(A94,$H$5:$H$9,0)),INDEX($J$5:$J$9,MATCH(A94,$H$5:$H$9,0)),"")))</f>
        <v/>
      </c>
      <c r="E94" s="15" t="str">
        <f>IF(OR(A94="",NOT(ISNUMBER(B94)),NOT(ISNUMBER(D94))),"",ROUND(B94*D94,2))</f>
        <v/>
      </c>
      <c r="F94" s="10" t="str">
        <f>IF(A94="","",IF(A94=$A$90,"ne peut pas se contenir elle-même",IF(OR(ISNUMBER(MATCH(A94,'Ingrédients'!$A$5:$A$154,0)),ISNUMBER(MATCH(A94,$H$5:$H$9,0))),IF(NOT(ISNUMBER(D94)),"prix manquant",IF(NOT(ISNUMBER(B94)),"quantité manquante",IF(ISNUMBER(MATCH(A94,'Ingrédients'!$A$5:$A$154,0)),"",IF(INDEX($K$5:$K$9,MATCH(A94,$H$5:$H$9,0))&gt;0,"recette de base incomplète","")))),IF(ISNUMBER(MATCH(A94,$H$5:$H$19,0)),"se trouve plus bas, la déplacer vers le haut","introuvable"))))</f>
        <v/>
      </c>
      <c r="L94">
        <f>IF(F94="",0,1)</f>
        <v>0</v>
      </c>
    </row>
    <row r="95" spans="1:12" x14ac:dyDescent="0.25">
      <c r="A95" s="5"/>
      <c r="B95" s="12"/>
      <c r="C95" t="str">
        <f>IF(A95="","",IF(ISNUMBER(MATCH(A95,'Ingrédients'!$A$5:$A$154,0)),INDEX('Ingrédients'!$B$5:$B$154,MATCH(A95,'Ingrédients'!$A$5:$A$154,0)),IF(ISNUMBER(MATCH(A95,$H$5:$H$9,0)),INDEX($I$5:$I$9,MATCH(A95,$H$5:$H$9,0)),"")))</f>
        <v/>
      </c>
      <c r="D95" s="13" t="str">
        <f>IF(A95="","",IF(ISNUMBER(MATCH(A95,'Ingrédients'!$A$5:$A$154,0)),INDEX('Ingrédients'!$G$5:$G$154,MATCH(A95,'Ingrédients'!$A$5:$A$154,0)),IF(ISNUMBER(MATCH(A95,$H$5:$H$9,0)),INDEX($J$5:$J$9,MATCH(A95,$H$5:$H$9,0)),"")))</f>
        <v/>
      </c>
      <c r="E95" s="15" t="str">
        <f>IF(OR(A95="",NOT(ISNUMBER(B95)),NOT(ISNUMBER(D95))),"",ROUND(B95*D95,2))</f>
        <v/>
      </c>
      <c r="F95" s="10" t="str">
        <f>IF(A95="","",IF(A95=$A$90,"ne peut pas se contenir elle-même",IF(OR(ISNUMBER(MATCH(A95,'Ingrédients'!$A$5:$A$154,0)),ISNUMBER(MATCH(A95,$H$5:$H$9,0))),IF(NOT(ISNUMBER(D95)),"prix manquant",IF(NOT(ISNUMBER(B95)),"quantité manquante",IF(ISNUMBER(MATCH(A95,'Ingrédients'!$A$5:$A$154,0)),"",IF(INDEX($K$5:$K$9,MATCH(A95,$H$5:$H$9,0))&gt;0,"recette de base incomplète","")))),IF(ISNUMBER(MATCH(A95,$H$5:$H$19,0)),"se trouve plus bas, la déplacer vers le haut","introuvable"))))</f>
        <v/>
      </c>
      <c r="L95">
        <f>IF(F95="",0,1)</f>
        <v>0</v>
      </c>
    </row>
    <row r="96" spans="1:12" x14ac:dyDescent="0.25">
      <c r="A96" s="5"/>
      <c r="B96" s="12"/>
      <c r="C96" t="str">
        <f>IF(A96="","",IF(ISNUMBER(MATCH(A96,'Ingrédients'!$A$5:$A$154,0)),INDEX('Ingrédients'!$B$5:$B$154,MATCH(A96,'Ingrédients'!$A$5:$A$154,0)),IF(ISNUMBER(MATCH(A96,$H$5:$H$9,0)),INDEX($I$5:$I$9,MATCH(A96,$H$5:$H$9,0)),"")))</f>
        <v/>
      </c>
      <c r="D96" s="13" t="str">
        <f>IF(A96="","",IF(ISNUMBER(MATCH(A96,'Ingrédients'!$A$5:$A$154,0)),INDEX('Ingrédients'!$G$5:$G$154,MATCH(A96,'Ingrédients'!$A$5:$A$154,0)),IF(ISNUMBER(MATCH(A96,$H$5:$H$9,0)),INDEX($J$5:$J$9,MATCH(A96,$H$5:$H$9,0)),"")))</f>
        <v/>
      </c>
      <c r="E96" s="15" t="str">
        <f>IF(OR(A96="",NOT(ISNUMBER(B96)),NOT(ISNUMBER(D96))),"",ROUND(B96*D96,2))</f>
        <v/>
      </c>
      <c r="F96" s="10" t="str">
        <f>IF(A96="","",IF(A96=$A$90,"ne peut pas se contenir elle-même",IF(OR(ISNUMBER(MATCH(A96,'Ingrédients'!$A$5:$A$154,0)),ISNUMBER(MATCH(A96,$H$5:$H$9,0))),IF(NOT(ISNUMBER(D96)),"prix manquant",IF(NOT(ISNUMBER(B96)),"quantité manquante",IF(ISNUMBER(MATCH(A96,'Ingrédients'!$A$5:$A$154,0)),"",IF(INDEX($K$5:$K$9,MATCH(A96,$H$5:$H$9,0))&gt;0,"recette de base incomplète","")))),IF(ISNUMBER(MATCH(A96,$H$5:$H$19,0)),"se trouve plus bas, la déplacer vers le haut","introuvable"))))</f>
        <v/>
      </c>
      <c r="L96">
        <f>IF(F96="",0,1)</f>
        <v>0</v>
      </c>
    </row>
    <row r="97" spans="1:12" x14ac:dyDescent="0.25">
      <c r="A97" s="5"/>
      <c r="B97" s="12"/>
      <c r="C97" t="str">
        <f>IF(A97="","",IF(ISNUMBER(MATCH(A97,'Ingrédients'!$A$5:$A$154,0)),INDEX('Ingrédients'!$B$5:$B$154,MATCH(A97,'Ingrédients'!$A$5:$A$154,0)),IF(ISNUMBER(MATCH(A97,$H$5:$H$9,0)),INDEX($I$5:$I$9,MATCH(A97,$H$5:$H$9,0)),"")))</f>
        <v/>
      </c>
      <c r="D97" s="13" t="str">
        <f>IF(A97="","",IF(ISNUMBER(MATCH(A97,'Ingrédients'!$A$5:$A$154,0)),INDEX('Ingrédients'!$G$5:$G$154,MATCH(A97,'Ingrédients'!$A$5:$A$154,0)),IF(ISNUMBER(MATCH(A97,$H$5:$H$9,0)),INDEX($J$5:$J$9,MATCH(A97,$H$5:$H$9,0)),"")))</f>
        <v/>
      </c>
      <c r="E97" s="15" t="str">
        <f>IF(OR(A97="",NOT(ISNUMBER(B97)),NOT(ISNUMBER(D97))),"",ROUND(B97*D97,2))</f>
        <v/>
      </c>
      <c r="F97" s="10" t="str">
        <f>IF(A97="","",IF(A97=$A$90,"ne peut pas se contenir elle-même",IF(OR(ISNUMBER(MATCH(A97,'Ingrédients'!$A$5:$A$154,0)),ISNUMBER(MATCH(A97,$H$5:$H$9,0))),IF(NOT(ISNUMBER(D97)),"prix manquant",IF(NOT(ISNUMBER(B97)),"quantité manquante",IF(ISNUMBER(MATCH(A97,'Ingrédients'!$A$5:$A$154,0)),"",IF(INDEX($K$5:$K$9,MATCH(A97,$H$5:$H$9,0))&gt;0,"recette de base incomplète","")))),IF(ISNUMBER(MATCH(A97,$H$5:$H$19,0)),"se trouve plus bas, la déplacer vers le haut","introuvable"))))</f>
        <v/>
      </c>
      <c r="L97">
        <f>IF(F97="",0,1)</f>
        <v>0</v>
      </c>
    </row>
    <row r="98" spans="1:12" x14ac:dyDescent="0.25">
      <c r="A98" s="5"/>
      <c r="B98" s="12"/>
      <c r="C98" t="str">
        <f>IF(A98="","",IF(ISNUMBER(MATCH(A98,'Ingrédients'!$A$5:$A$154,0)),INDEX('Ingrédients'!$B$5:$B$154,MATCH(A98,'Ingrédients'!$A$5:$A$154,0)),IF(ISNUMBER(MATCH(A98,$H$5:$H$9,0)),INDEX($I$5:$I$9,MATCH(A98,$H$5:$H$9,0)),"")))</f>
        <v/>
      </c>
      <c r="D98" s="13" t="str">
        <f>IF(A98="","",IF(ISNUMBER(MATCH(A98,'Ingrédients'!$A$5:$A$154,0)),INDEX('Ingrédients'!$G$5:$G$154,MATCH(A98,'Ingrédients'!$A$5:$A$154,0)),IF(ISNUMBER(MATCH(A98,$H$5:$H$9,0)),INDEX($J$5:$J$9,MATCH(A98,$H$5:$H$9,0)),"")))</f>
        <v/>
      </c>
      <c r="E98" s="15" t="str">
        <f>IF(OR(A98="",NOT(ISNUMBER(B98)),NOT(ISNUMBER(D98))),"",ROUND(B98*D98,2))</f>
        <v/>
      </c>
      <c r="F98" s="10" t="str">
        <f>IF(A98="","",IF(A98=$A$90,"ne peut pas se contenir elle-même",IF(OR(ISNUMBER(MATCH(A98,'Ingrédients'!$A$5:$A$154,0)),ISNUMBER(MATCH(A98,$H$5:$H$9,0))),IF(NOT(ISNUMBER(D98)),"prix manquant",IF(NOT(ISNUMBER(B98)),"quantité manquante",IF(ISNUMBER(MATCH(A98,'Ingrédients'!$A$5:$A$154,0)),"",IF(INDEX($K$5:$K$9,MATCH(A98,$H$5:$H$9,0))&gt;0,"recette de base incomplète","")))),IF(ISNUMBER(MATCH(A98,$H$5:$H$19,0)),"se trouve plus bas, la déplacer vers le haut","introuvable"))))</f>
        <v/>
      </c>
      <c r="L98">
        <f>IF(F98="",0,1)</f>
        <v>0</v>
      </c>
    </row>
    <row r="99" spans="1:12" x14ac:dyDescent="0.25">
      <c r="A99" s="5"/>
      <c r="B99" s="12"/>
      <c r="C99" t="str">
        <f>IF(A99="","",IF(ISNUMBER(MATCH(A99,'Ingrédients'!$A$5:$A$154,0)),INDEX('Ingrédients'!$B$5:$B$154,MATCH(A99,'Ingrédients'!$A$5:$A$154,0)),IF(ISNUMBER(MATCH(A99,$H$5:$H$9,0)),INDEX($I$5:$I$9,MATCH(A99,$H$5:$H$9,0)),"")))</f>
        <v/>
      </c>
      <c r="D99" s="13" t="str">
        <f>IF(A99="","",IF(ISNUMBER(MATCH(A99,'Ingrédients'!$A$5:$A$154,0)),INDEX('Ingrédients'!$G$5:$G$154,MATCH(A99,'Ingrédients'!$A$5:$A$154,0)),IF(ISNUMBER(MATCH(A99,$H$5:$H$9,0)),INDEX($J$5:$J$9,MATCH(A99,$H$5:$H$9,0)),"")))</f>
        <v/>
      </c>
      <c r="E99" s="15" t="str">
        <f>IF(OR(A99="",NOT(ISNUMBER(B99)),NOT(ISNUMBER(D99))),"",ROUND(B99*D99,2))</f>
        <v/>
      </c>
      <c r="F99" s="10" t="str">
        <f>IF(A99="","",IF(A99=$A$90,"ne peut pas se contenir elle-même",IF(OR(ISNUMBER(MATCH(A99,'Ingrédients'!$A$5:$A$154,0)),ISNUMBER(MATCH(A99,$H$5:$H$9,0))),IF(NOT(ISNUMBER(D99)),"prix manquant",IF(NOT(ISNUMBER(B99)),"quantité manquante",IF(ISNUMBER(MATCH(A99,'Ingrédients'!$A$5:$A$154,0)),"",IF(INDEX($K$5:$K$9,MATCH(A99,$H$5:$H$9,0))&gt;0,"recette de base incomplète","")))),IF(ISNUMBER(MATCH(A99,$H$5:$H$19,0)),"se trouve plus bas, la déplacer vers le haut","introuvable"))))</f>
        <v/>
      </c>
      <c r="L99">
        <f>IF(F99="",0,1)</f>
        <v>0</v>
      </c>
    </row>
    <row r="100" spans="1:12" x14ac:dyDescent="0.25">
      <c r="A100" s="5"/>
      <c r="B100" s="12"/>
      <c r="C100" t="str">
        <f>IF(A100="","",IF(ISNUMBER(MATCH(A100,'Ingrédients'!$A$5:$A$154,0)),INDEX('Ingrédients'!$B$5:$B$154,MATCH(A100,'Ingrédients'!$A$5:$A$154,0)),IF(ISNUMBER(MATCH(A100,$H$5:$H$9,0)),INDEX($I$5:$I$9,MATCH(A100,$H$5:$H$9,0)),"")))</f>
        <v/>
      </c>
      <c r="D100" s="13" t="str">
        <f>IF(A100="","",IF(ISNUMBER(MATCH(A100,'Ingrédients'!$A$5:$A$154,0)),INDEX('Ingrédients'!$G$5:$G$154,MATCH(A100,'Ingrédients'!$A$5:$A$154,0)),IF(ISNUMBER(MATCH(A100,$H$5:$H$9,0)),INDEX($J$5:$J$9,MATCH(A100,$H$5:$H$9,0)),"")))</f>
        <v/>
      </c>
      <c r="E100" s="15" t="str">
        <f>IF(OR(A100="",NOT(ISNUMBER(B100)),NOT(ISNUMBER(D100))),"",ROUND(B100*D100,2))</f>
        <v/>
      </c>
      <c r="F100" s="10" t="str">
        <f>IF(A100="","",IF(A100=$A$90,"ne peut pas se contenir elle-même",IF(OR(ISNUMBER(MATCH(A100,'Ingrédients'!$A$5:$A$154,0)),ISNUMBER(MATCH(A100,$H$5:$H$9,0))),IF(NOT(ISNUMBER(D100)),"prix manquant",IF(NOT(ISNUMBER(B100)),"quantité manquante",IF(ISNUMBER(MATCH(A100,'Ingrédients'!$A$5:$A$154,0)),"",IF(INDEX($K$5:$K$9,MATCH(A100,$H$5:$H$9,0))&gt;0,"recette de base incomplète","")))),IF(ISNUMBER(MATCH(A100,$H$5:$H$19,0)),"se trouve plus bas, la déplacer vers le haut","introuvable"))))</f>
        <v/>
      </c>
      <c r="L100">
        <f>IF(F100="",0,1)</f>
        <v>0</v>
      </c>
    </row>
    <row r="101" spans="1:12" x14ac:dyDescent="0.25">
      <c r="A101" s="5"/>
      <c r="B101" s="12"/>
      <c r="C101" t="str">
        <f>IF(A101="","",IF(ISNUMBER(MATCH(A101,'Ingrédients'!$A$5:$A$154,0)),INDEX('Ingrédients'!$B$5:$B$154,MATCH(A101,'Ingrédients'!$A$5:$A$154,0)),IF(ISNUMBER(MATCH(A101,$H$5:$H$9,0)),INDEX($I$5:$I$9,MATCH(A101,$H$5:$H$9,0)),"")))</f>
        <v/>
      </c>
      <c r="D101" s="13" t="str">
        <f>IF(A101="","",IF(ISNUMBER(MATCH(A101,'Ingrédients'!$A$5:$A$154,0)),INDEX('Ingrédients'!$G$5:$G$154,MATCH(A101,'Ingrédients'!$A$5:$A$154,0)),IF(ISNUMBER(MATCH(A101,$H$5:$H$9,0)),INDEX($J$5:$J$9,MATCH(A101,$H$5:$H$9,0)),"")))</f>
        <v/>
      </c>
      <c r="E101" s="15" t="str">
        <f>IF(OR(A101="",NOT(ISNUMBER(B101)),NOT(ISNUMBER(D101))),"",ROUND(B101*D101,2))</f>
        <v/>
      </c>
      <c r="F101" s="10" t="str">
        <f>IF(A101="","",IF(A101=$A$90,"ne peut pas se contenir elle-même",IF(OR(ISNUMBER(MATCH(A101,'Ingrédients'!$A$5:$A$154,0)),ISNUMBER(MATCH(A101,$H$5:$H$9,0))),IF(NOT(ISNUMBER(D101)),"prix manquant",IF(NOT(ISNUMBER(B101)),"quantité manquante",IF(ISNUMBER(MATCH(A101,'Ingrédients'!$A$5:$A$154,0)),"",IF(INDEX($K$5:$K$9,MATCH(A101,$H$5:$H$9,0))&gt;0,"recette de base incomplète","")))),IF(ISNUMBER(MATCH(A101,$H$5:$H$19,0)),"se trouve plus bas, la déplacer vers le haut","introuvable"))))</f>
        <v/>
      </c>
      <c r="L101">
        <f>IF(F101="",0,1)</f>
        <v>0</v>
      </c>
    </row>
    <row r="102" spans="1:12" x14ac:dyDescent="0.25">
      <c r="A102" s="5"/>
      <c r="B102" s="12"/>
      <c r="C102" t="str">
        <f>IF(A102="","",IF(ISNUMBER(MATCH(A102,'Ingrédients'!$A$5:$A$154,0)),INDEX('Ingrédients'!$B$5:$B$154,MATCH(A102,'Ingrédients'!$A$5:$A$154,0)),IF(ISNUMBER(MATCH(A102,$H$5:$H$9,0)),INDEX($I$5:$I$9,MATCH(A102,$H$5:$H$9,0)),"")))</f>
        <v/>
      </c>
      <c r="D102" s="13" t="str">
        <f>IF(A102="","",IF(ISNUMBER(MATCH(A102,'Ingrédients'!$A$5:$A$154,0)),INDEX('Ingrédients'!$G$5:$G$154,MATCH(A102,'Ingrédients'!$A$5:$A$154,0)),IF(ISNUMBER(MATCH(A102,$H$5:$H$9,0)),INDEX($J$5:$J$9,MATCH(A102,$H$5:$H$9,0)),"")))</f>
        <v/>
      </c>
      <c r="E102" s="15" t="str">
        <f>IF(OR(A102="",NOT(ISNUMBER(B102)),NOT(ISNUMBER(D102))),"",ROUND(B102*D102,2))</f>
        <v/>
      </c>
      <c r="F102" s="10" t="str">
        <f>IF(A102="","",IF(A102=$A$90,"ne peut pas se contenir elle-même",IF(OR(ISNUMBER(MATCH(A102,'Ingrédients'!$A$5:$A$154,0)),ISNUMBER(MATCH(A102,$H$5:$H$9,0))),IF(NOT(ISNUMBER(D102)),"prix manquant",IF(NOT(ISNUMBER(B102)),"quantité manquante",IF(ISNUMBER(MATCH(A102,'Ingrédients'!$A$5:$A$154,0)),"",IF(INDEX($K$5:$K$9,MATCH(A102,$H$5:$H$9,0))&gt;0,"recette de base incomplète","")))),IF(ISNUMBER(MATCH(A102,$H$5:$H$19,0)),"se trouve plus bas, la déplacer vers le haut","introuvable"))))</f>
        <v/>
      </c>
      <c r="L102">
        <f>IF(F102="",0,1)</f>
        <v>0</v>
      </c>
    </row>
    <row r="103" spans="1:12" x14ac:dyDescent="0.25">
      <c r="A103" s="5"/>
      <c r="B103" s="12"/>
      <c r="C103" t="str">
        <f>IF(A103="","",IF(ISNUMBER(MATCH(A103,'Ingrédients'!$A$5:$A$154,0)),INDEX('Ingrédients'!$B$5:$B$154,MATCH(A103,'Ingrédients'!$A$5:$A$154,0)),IF(ISNUMBER(MATCH(A103,$H$5:$H$9,0)),INDEX($I$5:$I$9,MATCH(A103,$H$5:$H$9,0)),"")))</f>
        <v/>
      </c>
      <c r="D103" s="13" t="str">
        <f>IF(A103="","",IF(ISNUMBER(MATCH(A103,'Ingrédients'!$A$5:$A$154,0)),INDEX('Ingrédients'!$G$5:$G$154,MATCH(A103,'Ingrédients'!$A$5:$A$154,0)),IF(ISNUMBER(MATCH(A103,$H$5:$H$9,0)),INDEX($J$5:$J$9,MATCH(A103,$H$5:$H$9,0)),"")))</f>
        <v/>
      </c>
      <c r="E103" s="15" t="str">
        <f>IF(OR(A103="",NOT(ISNUMBER(B103)),NOT(ISNUMBER(D103))),"",ROUND(B103*D103,2))</f>
        <v/>
      </c>
      <c r="F103" s="10" t="str">
        <f>IF(A103="","",IF(A103=$A$90,"ne peut pas se contenir elle-même",IF(OR(ISNUMBER(MATCH(A103,'Ingrédients'!$A$5:$A$154,0)),ISNUMBER(MATCH(A103,$H$5:$H$9,0))),IF(NOT(ISNUMBER(D103)),"prix manquant",IF(NOT(ISNUMBER(B103)),"quantité manquante",IF(ISNUMBER(MATCH(A103,'Ingrédients'!$A$5:$A$154,0)),"",IF(INDEX($K$5:$K$9,MATCH(A103,$H$5:$H$9,0))&gt;0,"recette de base incomplète","")))),IF(ISNUMBER(MATCH(A103,$H$5:$H$19,0)),"se trouve plus bas, la déplacer vers le haut","introuvable"))))</f>
        <v/>
      </c>
      <c r="L103">
        <f>IF(F103="",0,1)</f>
        <v>0</v>
      </c>
    </row>
    <row r="104" spans="1:5" x14ac:dyDescent="0.25">
      <c r="A104" s="16" t="s">
        <v>47</v>
      </c>
      <c r="E104" s="9" t="str">
        <f>IF(A90="","",ROUND(SUM(E92:E103),2))</f>
        <v/>
      </c>
    </row>
    <row r="105" spans="1:5" x14ac:dyDescent="0.25">
      <c r="A105" s="16" t="s">
        <v>39</v>
      </c>
      <c r="E105" s="17" t="str">
        <f>IF(OR(A90="",NOT(ISNUMBER(C90))),"",IF(C90&lt;=0,"",E104/C90))</f>
        <v/>
      </c>
    </row>
    <row r="107" spans="1:5" x14ac:dyDescent="0.25">
      <c r="A107" s="11"/>
      <c r="B107" s="2" t="s">
        <v>42</v>
      </c>
      <c r="C107" s="12"/>
      <c r="D107" s="5"/>
      <c r="E107" s="10" t="str">
        <f>IF(A107="","",IF(COUNTIF($H$5:$H$19,A107)&gt;1,"nom en double, seul le premier compte",IF(ISNUMBER(MATCH(A107,'Ingrédients'!$A$5:$A$154,0)),"ce nom est aussi un ingrédient",IF(NOT(ISNUMBER(C107)),"«La production donne» manque",IF(C107&lt;=0,"«La production donne» manque",IF(SUM(L109:L120)&gt;0,"vérifier les lignes avec remarque",""))))))</f>
        <v/>
      </c>
    </row>
    <row r="108" spans="1:6" x14ac:dyDescent="0.25">
      <c r="A108" s="4" t="s">
        <v>43</v>
      </c>
      <c r="B108" s="4" t="s">
        <v>44</v>
      </c>
      <c r="C108" s="4" t="s">
        <v>18</v>
      </c>
      <c r="D108" s="4" t="s">
        <v>45</v>
      </c>
      <c r="E108" s="4" t="s">
        <v>46</v>
      </c>
      <c r="F108" s="4" t="s">
        <v>24</v>
      </c>
    </row>
    <row r="109" spans="1:12" x14ac:dyDescent="0.25">
      <c r="A109" s="5"/>
      <c r="B109" s="12"/>
      <c r="C109" t="str">
        <f>IF(A109="","",IF(ISNUMBER(MATCH(A109,'Ingrédients'!$A$5:$A$154,0)),INDEX('Ingrédients'!$B$5:$B$154,MATCH(A109,'Ingrédients'!$A$5:$A$154,0)),IF(ISNUMBER(MATCH(A109,$H$5:$H$10,0)),INDEX($I$5:$I$10,MATCH(A109,$H$5:$H$10,0)),"")))</f>
        <v/>
      </c>
      <c r="D109" s="13" t="str">
        <f>IF(A109="","",IF(ISNUMBER(MATCH(A109,'Ingrédients'!$A$5:$A$154,0)),INDEX('Ingrédients'!$G$5:$G$154,MATCH(A109,'Ingrédients'!$A$5:$A$154,0)),IF(ISNUMBER(MATCH(A109,$H$5:$H$10,0)),INDEX($J$5:$J$10,MATCH(A109,$H$5:$H$10,0)),"")))</f>
        <v/>
      </c>
      <c r="E109" s="15" t="str">
        <f>IF(OR(A109="",NOT(ISNUMBER(B109)),NOT(ISNUMBER(D109))),"",ROUND(B109*D109,2))</f>
        <v/>
      </c>
      <c r="F109" s="10" t="str">
        <f>IF(A109="","",IF(A109=$A$107,"ne peut pas se contenir elle-même",IF(OR(ISNUMBER(MATCH(A109,'Ingrédients'!$A$5:$A$154,0)),ISNUMBER(MATCH(A109,$H$5:$H$10,0))),IF(NOT(ISNUMBER(D109)),"prix manquant",IF(NOT(ISNUMBER(B109)),"quantité manquante",IF(ISNUMBER(MATCH(A109,'Ingrédients'!$A$5:$A$154,0)),"",IF(INDEX($K$5:$K$10,MATCH(A109,$H$5:$H$10,0))&gt;0,"recette de base incomplète","")))),IF(ISNUMBER(MATCH(A109,$H$5:$H$19,0)),"se trouve plus bas, la déplacer vers le haut","introuvable"))))</f>
        <v/>
      </c>
      <c r="L109">
        <f>IF(F109="",0,1)</f>
        <v>0</v>
      </c>
    </row>
    <row r="110" spans="1:12" x14ac:dyDescent="0.25">
      <c r="A110" s="5"/>
      <c r="B110" s="12"/>
      <c r="C110" t="str">
        <f>IF(A110="","",IF(ISNUMBER(MATCH(A110,'Ingrédients'!$A$5:$A$154,0)),INDEX('Ingrédients'!$B$5:$B$154,MATCH(A110,'Ingrédients'!$A$5:$A$154,0)),IF(ISNUMBER(MATCH(A110,$H$5:$H$10,0)),INDEX($I$5:$I$10,MATCH(A110,$H$5:$H$10,0)),"")))</f>
        <v/>
      </c>
      <c r="D110" s="13" t="str">
        <f>IF(A110="","",IF(ISNUMBER(MATCH(A110,'Ingrédients'!$A$5:$A$154,0)),INDEX('Ingrédients'!$G$5:$G$154,MATCH(A110,'Ingrédients'!$A$5:$A$154,0)),IF(ISNUMBER(MATCH(A110,$H$5:$H$10,0)),INDEX($J$5:$J$10,MATCH(A110,$H$5:$H$10,0)),"")))</f>
        <v/>
      </c>
      <c r="E110" s="15" t="str">
        <f>IF(OR(A110="",NOT(ISNUMBER(B110)),NOT(ISNUMBER(D110))),"",ROUND(B110*D110,2))</f>
        <v/>
      </c>
      <c r="F110" s="10" t="str">
        <f>IF(A110="","",IF(A110=$A$107,"ne peut pas se contenir elle-même",IF(OR(ISNUMBER(MATCH(A110,'Ingrédients'!$A$5:$A$154,0)),ISNUMBER(MATCH(A110,$H$5:$H$10,0))),IF(NOT(ISNUMBER(D110)),"prix manquant",IF(NOT(ISNUMBER(B110)),"quantité manquante",IF(ISNUMBER(MATCH(A110,'Ingrédients'!$A$5:$A$154,0)),"",IF(INDEX($K$5:$K$10,MATCH(A110,$H$5:$H$10,0))&gt;0,"recette de base incomplète","")))),IF(ISNUMBER(MATCH(A110,$H$5:$H$19,0)),"se trouve plus bas, la déplacer vers le haut","introuvable"))))</f>
        <v/>
      </c>
      <c r="L110">
        <f>IF(F110="",0,1)</f>
        <v>0</v>
      </c>
    </row>
    <row r="111" spans="1:12" x14ac:dyDescent="0.25">
      <c r="A111" s="5"/>
      <c r="B111" s="12"/>
      <c r="C111" t="str">
        <f>IF(A111="","",IF(ISNUMBER(MATCH(A111,'Ingrédients'!$A$5:$A$154,0)),INDEX('Ingrédients'!$B$5:$B$154,MATCH(A111,'Ingrédients'!$A$5:$A$154,0)),IF(ISNUMBER(MATCH(A111,$H$5:$H$10,0)),INDEX($I$5:$I$10,MATCH(A111,$H$5:$H$10,0)),"")))</f>
        <v/>
      </c>
      <c r="D111" s="13" t="str">
        <f>IF(A111="","",IF(ISNUMBER(MATCH(A111,'Ingrédients'!$A$5:$A$154,0)),INDEX('Ingrédients'!$G$5:$G$154,MATCH(A111,'Ingrédients'!$A$5:$A$154,0)),IF(ISNUMBER(MATCH(A111,$H$5:$H$10,0)),INDEX($J$5:$J$10,MATCH(A111,$H$5:$H$10,0)),"")))</f>
        <v/>
      </c>
      <c r="E111" s="15" t="str">
        <f>IF(OR(A111="",NOT(ISNUMBER(B111)),NOT(ISNUMBER(D111))),"",ROUND(B111*D111,2))</f>
        <v/>
      </c>
      <c r="F111" s="10" t="str">
        <f>IF(A111="","",IF(A111=$A$107,"ne peut pas se contenir elle-même",IF(OR(ISNUMBER(MATCH(A111,'Ingrédients'!$A$5:$A$154,0)),ISNUMBER(MATCH(A111,$H$5:$H$10,0))),IF(NOT(ISNUMBER(D111)),"prix manquant",IF(NOT(ISNUMBER(B111)),"quantité manquante",IF(ISNUMBER(MATCH(A111,'Ingrédients'!$A$5:$A$154,0)),"",IF(INDEX($K$5:$K$10,MATCH(A111,$H$5:$H$10,0))&gt;0,"recette de base incomplète","")))),IF(ISNUMBER(MATCH(A111,$H$5:$H$19,0)),"se trouve plus bas, la déplacer vers le haut","introuvable"))))</f>
        <v/>
      </c>
      <c r="L111">
        <f>IF(F111="",0,1)</f>
        <v>0</v>
      </c>
    </row>
    <row r="112" spans="1:12" x14ac:dyDescent="0.25">
      <c r="A112" s="5"/>
      <c r="B112" s="12"/>
      <c r="C112" t="str">
        <f>IF(A112="","",IF(ISNUMBER(MATCH(A112,'Ingrédients'!$A$5:$A$154,0)),INDEX('Ingrédients'!$B$5:$B$154,MATCH(A112,'Ingrédients'!$A$5:$A$154,0)),IF(ISNUMBER(MATCH(A112,$H$5:$H$10,0)),INDEX($I$5:$I$10,MATCH(A112,$H$5:$H$10,0)),"")))</f>
        <v/>
      </c>
      <c r="D112" s="13" t="str">
        <f>IF(A112="","",IF(ISNUMBER(MATCH(A112,'Ingrédients'!$A$5:$A$154,0)),INDEX('Ingrédients'!$G$5:$G$154,MATCH(A112,'Ingrédients'!$A$5:$A$154,0)),IF(ISNUMBER(MATCH(A112,$H$5:$H$10,0)),INDEX($J$5:$J$10,MATCH(A112,$H$5:$H$10,0)),"")))</f>
        <v/>
      </c>
      <c r="E112" s="15" t="str">
        <f>IF(OR(A112="",NOT(ISNUMBER(B112)),NOT(ISNUMBER(D112))),"",ROUND(B112*D112,2))</f>
        <v/>
      </c>
      <c r="F112" s="10" t="str">
        <f>IF(A112="","",IF(A112=$A$107,"ne peut pas se contenir elle-même",IF(OR(ISNUMBER(MATCH(A112,'Ingrédients'!$A$5:$A$154,0)),ISNUMBER(MATCH(A112,$H$5:$H$10,0))),IF(NOT(ISNUMBER(D112)),"prix manquant",IF(NOT(ISNUMBER(B112)),"quantité manquante",IF(ISNUMBER(MATCH(A112,'Ingrédients'!$A$5:$A$154,0)),"",IF(INDEX($K$5:$K$10,MATCH(A112,$H$5:$H$10,0))&gt;0,"recette de base incomplète","")))),IF(ISNUMBER(MATCH(A112,$H$5:$H$19,0)),"se trouve plus bas, la déplacer vers le haut","introuvable"))))</f>
        <v/>
      </c>
      <c r="L112">
        <f>IF(F112="",0,1)</f>
        <v>0</v>
      </c>
    </row>
    <row r="113" spans="1:12" x14ac:dyDescent="0.25">
      <c r="A113" s="5"/>
      <c r="B113" s="12"/>
      <c r="C113" t="str">
        <f>IF(A113="","",IF(ISNUMBER(MATCH(A113,'Ingrédients'!$A$5:$A$154,0)),INDEX('Ingrédients'!$B$5:$B$154,MATCH(A113,'Ingrédients'!$A$5:$A$154,0)),IF(ISNUMBER(MATCH(A113,$H$5:$H$10,0)),INDEX($I$5:$I$10,MATCH(A113,$H$5:$H$10,0)),"")))</f>
        <v/>
      </c>
      <c r="D113" s="13" t="str">
        <f>IF(A113="","",IF(ISNUMBER(MATCH(A113,'Ingrédients'!$A$5:$A$154,0)),INDEX('Ingrédients'!$G$5:$G$154,MATCH(A113,'Ingrédients'!$A$5:$A$154,0)),IF(ISNUMBER(MATCH(A113,$H$5:$H$10,0)),INDEX($J$5:$J$10,MATCH(A113,$H$5:$H$10,0)),"")))</f>
        <v/>
      </c>
      <c r="E113" s="15" t="str">
        <f>IF(OR(A113="",NOT(ISNUMBER(B113)),NOT(ISNUMBER(D113))),"",ROUND(B113*D113,2))</f>
        <v/>
      </c>
      <c r="F113" s="10" t="str">
        <f>IF(A113="","",IF(A113=$A$107,"ne peut pas se contenir elle-même",IF(OR(ISNUMBER(MATCH(A113,'Ingrédients'!$A$5:$A$154,0)),ISNUMBER(MATCH(A113,$H$5:$H$10,0))),IF(NOT(ISNUMBER(D113)),"prix manquant",IF(NOT(ISNUMBER(B113)),"quantité manquante",IF(ISNUMBER(MATCH(A113,'Ingrédients'!$A$5:$A$154,0)),"",IF(INDEX($K$5:$K$10,MATCH(A113,$H$5:$H$10,0))&gt;0,"recette de base incomplète","")))),IF(ISNUMBER(MATCH(A113,$H$5:$H$19,0)),"se trouve plus bas, la déplacer vers le haut","introuvable"))))</f>
        <v/>
      </c>
      <c r="L113">
        <f>IF(F113="",0,1)</f>
        <v>0</v>
      </c>
    </row>
    <row r="114" spans="1:12" x14ac:dyDescent="0.25">
      <c r="A114" s="5"/>
      <c r="B114" s="12"/>
      <c r="C114" t="str">
        <f>IF(A114="","",IF(ISNUMBER(MATCH(A114,'Ingrédients'!$A$5:$A$154,0)),INDEX('Ingrédients'!$B$5:$B$154,MATCH(A114,'Ingrédients'!$A$5:$A$154,0)),IF(ISNUMBER(MATCH(A114,$H$5:$H$10,0)),INDEX($I$5:$I$10,MATCH(A114,$H$5:$H$10,0)),"")))</f>
        <v/>
      </c>
      <c r="D114" s="13" t="str">
        <f>IF(A114="","",IF(ISNUMBER(MATCH(A114,'Ingrédients'!$A$5:$A$154,0)),INDEX('Ingrédients'!$G$5:$G$154,MATCH(A114,'Ingrédients'!$A$5:$A$154,0)),IF(ISNUMBER(MATCH(A114,$H$5:$H$10,0)),INDEX($J$5:$J$10,MATCH(A114,$H$5:$H$10,0)),"")))</f>
        <v/>
      </c>
      <c r="E114" s="15" t="str">
        <f>IF(OR(A114="",NOT(ISNUMBER(B114)),NOT(ISNUMBER(D114))),"",ROUND(B114*D114,2))</f>
        <v/>
      </c>
      <c r="F114" s="10" t="str">
        <f>IF(A114="","",IF(A114=$A$107,"ne peut pas se contenir elle-même",IF(OR(ISNUMBER(MATCH(A114,'Ingrédients'!$A$5:$A$154,0)),ISNUMBER(MATCH(A114,$H$5:$H$10,0))),IF(NOT(ISNUMBER(D114)),"prix manquant",IF(NOT(ISNUMBER(B114)),"quantité manquante",IF(ISNUMBER(MATCH(A114,'Ingrédients'!$A$5:$A$154,0)),"",IF(INDEX($K$5:$K$10,MATCH(A114,$H$5:$H$10,0))&gt;0,"recette de base incomplète","")))),IF(ISNUMBER(MATCH(A114,$H$5:$H$19,0)),"se trouve plus bas, la déplacer vers le haut","introuvable"))))</f>
        <v/>
      </c>
      <c r="L114">
        <f>IF(F114="",0,1)</f>
        <v>0</v>
      </c>
    </row>
    <row r="115" spans="1:12" x14ac:dyDescent="0.25">
      <c r="A115" s="5"/>
      <c r="B115" s="12"/>
      <c r="C115" t="str">
        <f>IF(A115="","",IF(ISNUMBER(MATCH(A115,'Ingrédients'!$A$5:$A$154,0)),INDEX('Ingrédients'!$B$5:$B$154,MATCH(A115,'Ingrédients'!$A$5:$A$154,0)),IF(ISNUMBER(MATCH(A115,$H$5:$H$10,0)),INDEX($I$5:$I$10,MATCH(A115,$H$5:$H$10,0)),"")))</f>
        <v/>
      </c>
      <c r="D115" s="13" t="str">
        <f>IF(A115="","",IF(ISNUMBER(MATCH(A115,'Ingrédients'!$A$5:$A$154,0)),INDEX('Ingrédients'!$G$5:$G$154,MATCH(A115,'Ingrédients'!$A$5:$A$154,0)),IF(ISNUMBER(MATCH(A115,$H$5:$H$10,0)),INDEX($J$5:$J$10,MATCH(A115,$H$5:$H$10,0)),"")))</f>
        <v/>
      </c>
      <c r="E115" s="15" t="str">
        <f>IF(OR(A115="",NOT(ISNUMBER(B115)),NOT(ISNUMBER(D115))),"",ROUND(B115*D115,2))</f>
        <v/>
      </c>
      <c r="F115" s="10" t="str">
        <f>IF(A115="","",IF(A115=$A$107,"ne peut pas se contenir elle-même",IF(OR(ISNUMBER(MATCH(A115,'Ingrédients'!$A$5:$A$154,0)),ISNUMBER(MATCH(A115,$H$5:$H$10,0))),IF(NOT(ISNUMBER(D115)),"prix manquant",IF(NOT(ISNUMBER(B115)),"quantité manquante",IF(ISNUMBER(MATCH(A115,'Ingrédients'!$A$5:$A$154,0)),"",IF(INDEX($K$5:$K$10,MATCH(A115,$H$5:$H$10,0))&gt;0,"recette de base incomplète","")))),IF(ISNUMBER(MATCH(A115,$H$5:$H$19,0)),"se trouve plus bas, la déplacer vers le haut","introuvable"))))</f>
        <v/>
      </c>
      <c r="L115">
        <f>IF(F115="",0,1)</f>
        <v>0</v>
      </c>
    </row>
    <row r="116" spans="1:12" x14ac:dyDescent="0.25">
      <c r="A116" s="5"/>
      <c r="B116" s="12"/>
      <c r="C116" t="str">
        <f>IF(A116="","",IF(ISNUMBER(MATCH(A116,'Ingrédients'!$A$5:$A$154,0)),INDEX('Ingrédients'!$B$5:$B$154,MATCH(A116,'Ingrédients'!$A$5:$A$154,0)),IF(ISNUMBER(MATCH(A116,$H$5:$H$10,0)),INDEX($I$5:$I$10,MATCH(A116,$H$5:$H$10,0)),"")))</f>
        <v/>
      </c>
      <c r="D116" s="13" t="str">
        <f>IF(A116="","",IF(ISNUMBER(MATCH(A116,'Ingrédients'!$A$5:$A$154,0)),INDEX('Ingrédients'!$G$5:$G$154,MATCH(A116,'Ingrédients'!$A$5:$A$154,0)),IF(ISNUMBER(MATCH(A116,$H$5:$H$10,0)),INDEX($J$5:$J$10,MATCH(A116,$H$5:$H$10,0)),"")))</f>
        <v/>
      </c>
      <c r="E116" s="15" t="str">
        <f>IF(OR(A116="",NOT(ISNUMBER(B116)),NOT(ISNUMBER(D116))),"",ROUND(B116*D116,2))</f>
        <v/>
      </c>
      <c r="F116" s="10" t="str">
        <f>IF(A116="","",IF(A116=$A$107,"ne peut pas se contenir elle-même",IF(OR(ISNUMBER(MATCH(A116,'Ingrédients'!$A$5:$A$154,0)),ISNUMBER(MATCH(A116,$H$5:$H$10,0))),IF(NOT(ISNUMBER(D116)),"prix manquant",IF(NOT(ISNUMBER(B116)),"quantité manquante",IF(ISNUMBER(MATCH(A116,'Ingrédients'!$A$5:$A$154,0)),"",IF(INDEX($K$5:$K$10,MATCH(A116,$H$5:$H$10,0))&gt;0,"recette de base incomplète","")))),IF(ISNUMBER(MATCH(A116,$H$5:$H$19,0)),"se trouve plus bas, la déplacer vers le haut","introuvable"))))</f>
        <v/>
      </c>
      <c r="L116">
        <f>IF(F116="",0,1)</f>
        <v>0</v>
      </c>
    </row>
    <row r="117" spans="1:12" x14ac:dyDescent="0.25">
      <c r="A117" s="5"/>
      <c r="B117" s="12"/>
      <c r="C117" t="str">
        <f>IF(A117="","",IF(ISNUMBER(MATCH(A117,'Ingrédients'!$A$5:$A$154,0)),INDEX('Ingrédients'!$B$5:$B$154,MATCH(A117,'Ingrédients'!$A$5:$A$154,0)),IF(ISNUMBER(MATCH(A117,$H$5:$H$10,0)),INDEX($I$5:$I$10,MATCH(A117,$H$5:$H$10,0)),"")))</f>
        <v/>
      </c>
      <c r="D117" s="13" t="str">
        <f>IF(A117="","",IF(ISNUMBER(MATCH(A117,'Ingrédients'!$A$5:$A$154,0)),INDEX('Ingrédients'!$G$5:$G$154,MATCH(A117,'Ingrédients'!$A$5:$A$154,0)),IF(ISNUMBER(MATCH(A117,$H$5:$H$10,0)),INDEX($J$5:$J$10,MATCH(A117,$H$5:$H$10,0)),"")))</f>
        <v/>
      </c>
      <c r="E117" s="15" t="str">
        <f>IF(OR(A117="",NOT(ISNUMBER(B117)),NOT(ISNUMBER(D117))),"",ROUND(B117*D117,2))</f>
        <v/>
      </c>
      <c r="F117" s="10" t="str">
        <f>IF(A117="","",IF(A117=$A$107,"ne peut pas se contenir elle-même",IF(OR(ISNUMBER(MATCH(A117,'Ingrédients'!$A$5:$A$154,0)),ISNUMBER(MATCH(A117,$H$5:$H$10,0))),IF(NOT(ISNUMBER(D117)),"prix manquant",IF(NOT(ISNUMBER(B117)),"quantité manquante",IF(ISNUMBER(MATCH(A117,'Ingrédients'!$A$5:$A$154,0)),"",IF(INDEX($K$5:$K$10,MATCH(A117,$H$5:$H$10,0))&gt;0,"recette de base incomplète","")))),IF(ISNUMBER(MATCH(A117,$H$5:$H$19,0)),"se trouve plus bas, la déplacer vers le haut","introuvable"))))</f>
        <v/>
      </c>
      <c r="L117">
        <f>IF(F117="",0,1)</f>
        <v>0</v>
      </c>
    </row>
    <row r="118" spans="1:12" x14ac:dyDescent="0.25">
      <c r="A118" s="5"/>
      <c r="B118" s="12"/>
      <c r="C118" t="str">
        <f>IF(A118="","",IF(ISNUMBER(MATCH(A118,'Ingrédients'!$A$5:$A$154,0)),INDEX('Ingrédients'!$B$5:$B$154,MATCH(A118,'Ingrédients'!$A$5:$A$154,0)),IF(ISNUMBER(MATCH(A118,$H$5:$H$10,0)),INDEX($I$5:$I$10,MATCH(A118,$H$5:$H$10,0)),"")))</f>
        <v/>
      </c>
      <c r="D118" s="13" t="str">
        <f>IF(A118="","",IF(ISNUMBER(MATCH(A118,'Ingrédients'!$A$5:$A$154,0)),INDEX('Ingrédients'!$G$5:$G$154,MATCH(A118,'Ingrédients'!$A$5:$A$154,0)),IF(ISNUMBER(MATCH(A118,$H$5:$H$10,0)),INDEX($J$5:$J$10,MATCH(A118,$H$5:$H$10,0)),"")))</f>
        <v/>
      </c>
      <c r="E118" s="15" t="str">
        <f>IF(OR(A118="",NOT(ISNUMBER(B118)),NOT(ISNUMBER(D118))),"",ROUND(B118*D118,2))</f>
        <v/>
      </c>
      <c r="F118" s="10" t="str">
        <f>IF(A118="","",IF(A118=$A$107,"ne peut pas se contenir elle-même",IF(OR(ISNUMBER(MATCH(A118,'Ingrédients'!$A$5:$A$154,0)),ISNUMBER(MATCH(A118,$H$5:$H$10,0))),IF(NOT(ISNUMBER(D118)),"prix manquant",IF(NOT(ISNUMBER(B118)),"quantité manquante",IF(ISNUMBER(MATCH(A118,'Ingrédients'!$A$5:$A$154,0)),"",IF(INDEX($K$5:$K$10,MATCH(A118,$H$5:$H$10,0))&gt;0,"recette de base incomplète","")))),IF(ISNUMBER(MATCH(A118,$H$5:$H$19,0)),"se trouve plus bas, la déplacer vers le haut","introuvable"))))</f>
        <v/>
      </c>
      <c r="L118">
        <f>IF(F118="",0,1)</f>
        <v>0</v>
      </c>
    </row>
    <row r="119" spans="1:12" x14ac:dyDescent="0.25">
      <c r="A119" s="5"/>
      <c r="B119" s="12"/>
      <c r="C119" t="str">
        <f>IF(A119="","",IF(ISNUMBER(MATCH(A119,'Ingrédients'!$A$5:$A$154,0)),INDEX('Ingrédients'!$B$5:$B$154,MATCH(A119,'Ingrédients'!$A$5:$A$154,0)),IF(ISNUMBER(MATCH(A119,$H$5:$H$10,0)),INDEX($I$5:$I$10,MATCH(A119,$H$5:$H$10,0)),"")))</f>
        <v/>
      </c>
      <c r="D119" s="13" t="str">
        <f>IF(A119="","",IF(ISNUMBER(MATCH(A119,'Ingrédients'!$A$5:$A$154,0)),INDEX('Ingrédients'!$G$5:$G$154,MATCH(A119,'Ingrédients'!$A$5:$A$154,0)),IF(ISNUMBER(MATCH(A119,$H$5:$H$10,0)),INDEX($J$5:$J$10,MATCH(A119,$H$5:$H$10,0)),"")))</f>
        <v/>
      </c>
      <c r="E119" s="15" t="str">
        <f>IF(OR(A119="",NOT(ISNUMBER(B119)),NOT(ISNUMBER(D119))),"",ROUND(B119*D119,2))</f>
        <v/>
      </c>
      <c r="F119" s="10" t="str">
        <f>IF(A119="","",IF(A119=$A$107,"ne peut pas se contenir elle-même",IF(OR(ISNUMBER(MATCH(A119,'Ingrédients'!$A$5:$A$154,0)),ISNUMBER(MATCH(A119,$H$5:$H$10,0))),IF(NOT(ISNUMBER(D119)),"prix manquant",IF(NOT(ISNUMBER(B119)),"quantité manquante",IF(ISNUMBER(MATCH(A119,'Ingrédients'!$A$5:$A$154,0)),"",IF(INDEX($K$5:$K$10,MATCH(A119,$H$5:$H$10,0))&gt;0,"recette de base incomplète","")))),IF(ISNUMBER(MATCH(A119,$H$5:$H$19,0)),"se trouve plus bas, la déplacer vers le haut","introuvable"))))</f>
        <v/>
      </c>
      <c r="L119">
        <f>IF(F119="",0,1)</f>
        <v>0</v>
      </c>
    </row>
    <row r="120" spans="1:12" x14ac:dyDescent="0.25">
      <c r="A120" s="5"/>
      <c r="B120" s="12"/>
      <c r="C120" t="str">
        <f>IF(A120="","",IF(ISNUMBER(MATCH(A120,'Ingrédients'!$A$5:$A$154,0)),INDEX('Ingrédients'!$B$5:$B$154,MATCH(A120,'Ingrédients'!$A$5:$A$154,0)),IF(ISNUMBER(MATCH(A120,$H$5:$H$10,0)),INDEX($I$5:$I$10,MATCH(A120,$H$5:$H$10,0)),"")))</f>
        <v/>
      </c>
      <c r="D120" s="13" t="str">
        <f>IF(A120="","",IF(ISNUMBER(MATCH(A120,'Ingrédients'!$A$5:$A$154,0)),INDEX('Ingrédients'!$G$5:$G$154,MATCH(A120,'Ingrédients'!$A$5:$A$154,0)),IF(ISNUMBER(MATCH(A120,$H$5:$H$10,0)),INDEX($J$5:$J$10,MATCH(A120,$H$5:$H$10,0)),"")))</f>
        <v/>
      </c>
      <c r="E120" s="15" t="str">
        <f>IF(OR(A120="",NOT(ISNUMBER(B120)),NOT(ISNUMBER(D120))),"",ROUND(B120*D120,2))</f>
        <v/>
      </c>
      <c r="F120" s="10" t="str">
        <f>IF(A120="","",IF(A120=$A$107,"ne peut pas se contenir elle-même",IF(OR(ISNUMBER(MATCH(A120,'Ingrédients'!$A$5:$A$154,0)),ISNUMBER(MATCH(A120,$H$5:$H$10,0))),IF(NOT(ISNUMBER(D120)),"prix manquant",IF(NOT(ISNUMBER(B120)),"quantité manquante",IF(ISNUMBER(MATCH(A120,'Ingrédients'!$A$5:$A$154,0)),"",IF(INDEX($K$5:$K$10,MATCH(A120,$H$5:$H$10,0))&gt;0,"recette de base incomplète","")))),IF(ISNUMBER(MATCH(A120,$H$5:$H$19,0)),"se trouve plus bas, la déplacer vers le haut","introuvable"))))</f>
        <v/>
      </c>
      <c r="L120">
        <f>IF(F120="",0,1)</f>
        <v>0</v>
      </c>
    </row>
    <row r="121" spans="1:5" x14ac:dyDescent="0.25">
      <c r="A121" s="16" t="s">
        <v>47</v>
      </c>
      <c r="E121" s="9" t="str">
        <f>IF(A107="","",ROUND(SUM(E109:E120),2))</f>
        <v/>
      </c>
    </row>
    <row r="122" spans="1:5" x14ac:dyDescent="0.25">
      <c r="A122" s="16" t="s">
        <v>39</v>
      </c>
      <c r="E122" s="17" t="str">
        <f>IF(OR(A107="",NOT(ISNUMBER(C107))),"",IF(C107&lt;=0,"",E121/C107))</f>
        <v/>
      </c>
    </row>
    <row r="124" spans="1:5" x14ac:dyDescent="0.25">
      <c r="A124" s="11"/>
      <c r="B124" s="2" t="s">
        <v>42</v>
      </c>
      <c r="C124" s="12"/>
      <c r="D124" s="5"/>
      <c r="E124" s="10" t="str">
        <f>IF(A124="","",IF(COUNTIF($H$5:$H$19,A124)&gt;1,"nom en double, seul le premier compte",IF(ISNUMBER(MATCH(A124,'Ingrédients'!$A$5:$A$154,0)),"ce nom est aussi un ingrédient",IF(NOT(ISNUMBER(C124)),"«La production donne» manque",IF(C124&lt;=0,"«La production donne» manque",IF(SUM(L126:L137)&gt;0,"vérifier les lignes avec remarque",""))))))</f>
        <v/>
      </c>
    </row>
    <row r="125" spans="1:6" x14ac:dyDescent="0.25">
      <c r="A125" s="4" t="s">
        <v>43</v>
      </c>
      <c r="B125" s="4" t="s">
        <v>44</v>
      </c>
      <c r="C125" s="4" t="s">
        <v>18</v>
      </c>
      <c r="D125" s="4" t="s">
        <v>45</v>
      </c>
      <c r="E125" s="4" t="s">
        <v>46</v>
      </c>
      <c r="F125" s="4" t="s">
        <v>24</v>
      </c>
    </row>
    <row r="126" spans="1:12" x14ac:dyDescent="0.25">
      <c r="A126" s="5"/>
      <c r="B126" s="12"/>
      <c r="C126" t="str">
        <f>IF(A126="","",IF(ISNUMBER(MATCH(A126,'Ingrédients'!$A$5:$A$154,0)),INDEX('Ingrédients'!$B$5:$B$154,MATCH(A126,'Ingrédients'!$A$5:$A$154,0)),IF(ISNUMBER(MATCH(A126,$H$5:$H$11,0)),INDEX($I$5:$I$11,MATCH(A126,$H$5:$H$11,0)),"")))</f>
        <v/>
      </c>
      <c r="D126" s="13" t="str">
        <f>IF(A126="","",IF(ISNUMBER(MATCH(A126,'Ingrédients'!$A$5:$A$154,0)),INDEX('Ingrédients'!$G$5:$G$154,MATCH(A126,'Ingrédients'!$A$5:$A$154,0)),IF(ISNUMBER(MATCH(A126,$H$5:$H$11,0)),INDEX($J$5:$J$11,MATCH(A126,$H$5:$H$11,0)),"")))</f>
        <v/>
      </c>
      <c r="E126" s="15" t="str">
        <f>IF(OR(A126="",NOT(ISNUMBER(B126)),NOT(ISNUMBER(D126))),"",ROUND(B126*D126,2))</f>
        <v/>
      </c>
      <c r="F126" s="10" t="str">
        <f>IF(A126="","",IF(A126=$A$124,"ne peut pas se contenir elle-même",IF(OR(ISNUMBER(MATCH(A126,'Ingrédients'!$A$5:$A$154,0)),ISNUMBER(MATCH(A126,$H$5:$H$11,0))),IF(NOT(ISNUMBER(D126)),"prix manquant",IF(NOT(ISNUMBER(B126)),"quantité manquante",IF(ISNUMBER(MATCH(A126,'Ingrédients'!$A$5:$A$154,0)),"",IF(INDEX($K$5:$K$11,MATCH(A126,$H$5:$H$11,0))&gt;0,"recette de base incomplète","")))),IF(ISNUMBER(MATCH(A126,$H$5:$H$19,0)),"se trouve plus bas, la déplacer vers le haut","introuvable"))))</f>
        <v/>
      </c>
      <c r="L126">
        <f>IF(F126="",0,1)</f>
        <v>0</v>
      </c>
    </row>
    <row r="127" spans="1:12" x14ac:dyDescent="0.25">
      <c r="A127" s="5"/>
      <c r="B127" s="12"/>
      <c r="C127" t="str">
        <f>IF(A127="","",IF(ISNUMBER(MATCH(A127,'Ingrédients'!$A$5:$A$154,0)),INDEX('Ingrédients'!$B$5:$B$154,MATCH(A127,'Ingrédients'!$A$5:$A$154,0)),IF(ISNUMBER(MATCH(A127,$H$5:$H$11,0)),INDEX($I$5:$I$11,MATCH(A127,$H$5:$H$11,0)),"")))</f>
        <v/>
      </c>
      <c r="D127" s="13" t="str">
        <f>IF(A127="","",IF(ISNUMBER(MATCH(A127,'Ingrédients'!$A$5:$A$154,0)),INDEX('Ingrédients'!$G$5:$G$154,MATCH(A127,'Ingrédients'!$A$5:$A$154,0)),IF(ISNUMBER(MATCH(A127,$H$5:$H$11,0)),INDEX($J$5:$J$11,MATCH(A127,$H$5:$H$11,0)),"")))</f>
        <v/>
      </c>
      <c r="E127" s="15" t="str">
        <f>IF(OR(A127="",NOT(ISNUMBER(B127)),NOT(ISNUMBER(D127))),"",ROUND(B127*D127,2))</f>
        <v/>
      </c>
      <c r="F127" s="10" t="str">
        <f>IF(A127="","",IF(A127=$A$124,"ne peut pas se contenir elle-même",IF(OR(ISNUMBER(MATCH(A127,'Ingrédients'!$A$5:$A$154,0)),ISNUMBER(MATCH(A127,$H$5:$H$11,0))),IF(NOT(ISNUMBER(D127)),"prix manquant",IF(NOT(ISNUMBER(B127)),"quantité manquante",IF(ISNUMBER(MATCH(A127,'Ingrédients'!$A$5:$A$154,0)),"",IF(INDEX($K$5:$K$11,MATCH(A127,$H$5:$H$11,0))&gt;0,"recette de base incomplète","")))),IF(ISNUMBER(MATCH(A127,$H$5:$H$19,0)),"se trouve plus bas, la déplacer vers le haut","introuvable"))))</f>
        <v/>
      </c>
      <c r="L127">
        <f>IF(F127="",0,1)</f>
        <v>0</v>
      </c>
    </row>
    <row r="128" spans="1:12" x14ac:dyDescent="0.25">
      <c r="A128" s="5"/>
      <c r="B128" s="12"/>
      <c r="C128" t="str">
        <f>IF(A128="","",IF(ISNUMBER(MATCH(A128,'Ingrédients'!$A$5:$A$154,0)),INDEX('Ingrédients'!$B$5:$B$154,MATCH(A128,'Ingrédients'!$A$5:$A$154,0)),IF(ISNUMBER(MATCH(A128,$H$5:$H$11,0)),INDEX($I$5:$I$11,MATCH(A128,$H$5:$H$11,0)),"")))</f>
        <v/>
      </c>
      <c r="D128" s="13" t="str">
        <f>IF(A128="","",IF(ISNUMBER(MATCH(A128,'Ingrédients'!$A$5:$A$154,0)),INDEX('Ingrédients'!$G$5:$G$154,MATCH(A128,'Ingrédients'!$A$5:$A$154,0)),IF(ISNUMBER(MATCH(A128,$H$5:$H$11,0)),INDEX($J$5:$J$11,MATCH(A128,$H$5:$H$11,0)),"")))</f>
        <v/>
      </c>
      <c r="E128" s="15" t="str">
        <f>IF(OR(A128="",NOT(ISNUMBER(B128)),NOT(ISNUMBER(D128))),"",ROUND(B128*D128,2))</f>
        <v/>
      </c>
      <c r="F128" s="10" t="str">
        <f>IF(A128="","",IF(A128=$A$124,"ne peut pas se contenir elle-même",IF(OR(ISNUMBER(MATCH(A128,'Ingrédients'!$A$5:$A$154,0)),ISNUMBER(MATCH(A128,$H$5:$H$11,0))),IF(NOT(ISNUMBER(D128)),"prix manquant",IF(NOT(ISNUMBER(B128)),"quantité manquante",IF(ISNUMBER(MATCH(A128,'Ingrédients'!$A$5:$A$154,0)),"",IF(INDEX($K$5:$K$11,MATCH(A128,$H$5:$H$11,0))&gt;0,"recette de base incomplète","")))),IF(ISNUMBER(MATCH(A128,$H$5:$H$19,0)),"se trouve plus bas, la déplacer vers le haut","introuvable"))))</f>
        <v/>
      </c>
      <c r="L128">
        <f>IF(F128="",0,1)</f>
        <v>0</v>
      </c>
    </row>
    <row r="129" spans="1:12" x14ac:dyDescent="0.25">
      <c r="A129" s="5"/>
      <c r="B129" s="12"/>
      <c r="C129" t="str">
        <f>IF(A129="","",IF(ISNUMBER(MATCH(A129,'Ingrédients'!$A$5:$A$154,0)),INDEX('Ingrédients'!$B$5:$B$154,MATCH(A129,'Ingrédients'!$A$5:$A$154,0)),IF(ISNUMBER(MATCH(A129,$H$5:$H$11,0)),INDEX($I$5:$I$11,MATCH(A129,$H$5:$H$11,0)),"")))</f>
        <v/>
      </c>
      <c r="D129" s="13" t="str">
        <f>IF(A129="","",IF(ISNUMBER(MATCH(A129,'Ingrédients'!$A$5:$A$154,0)),INDEX('Ingrédients'!$G$5:$G$154,MATCH(A129,'Ingrédients'!$A$5:$A$154,0)),IF(ISNUMBER(MATCH(A129,$H$5:$H$11,0)),INDEX($J$5:$J$11,MATCH(A129,$H$5:$H$11,0)),"")))</f>
        <v/>
      </c>
      <c r="E129" s="15" t="str">
        <f>IF(OR(A129="",NOT(ISNUMBER(B129)),NOT(ISNUMBER(D129))),"",ROUND(B129*D129,2))</f>
        <v/>
      </c>
      <c r="F129" s="10" t="str">
        <f>IF(A129="","",IF(A129=$A$124,"ne peut pas se contenir elle-même",IF(OR(ISNUMBER(MATCH(A129,'Ingrédients'!$A$5:$A$154,0)),ISNUMBER(MATCH(A129,$H$5:$H$11,0))),IF(NOT(ISNUMBER(D129)),"prix manquant",IF(NOT(ISNUMBER(B129)),"quantité manquante",IF(ISNUMBER(MATCH(A129,'Ingrédients'!$A$5:$A$154,0)),"",IF(INDEX($K$5:$K$11,MATCH(A129,$H$5:$H$11,0))&gt;0,"recette de base incomplète","")))),IF(ISNUMBER(MATCH(A129,$H$5:$H$19,0)),"se trouve plus bas, la déplacer vers le haut","introuvable"))))</f>
        <v/>
      </c>
      <c r="L129">
        <f>IF(F129="",0,1)</f>
        <v>0</v>
      </c>
    </row>
    <row r="130" spans="1:12" x14ac:dyDescent="0.25">
      <c r="A130" s="5"/>
      <c r="B130" s="12"/>
      <c r="C130" t="str">
        <f>IF(A130="","",IF(ISNUMBER(MATCH(A130,'Ingrédients'!$A$5:$A$154,0)),INDEX('Ingrédients'!$B$5:$B$154,MATCH(A130,'Ingrédients'!$A$5:$A$154,0)),IF(ISNUMBER(MATCH(A130,$H$5:$H$11,0)),INDEX($I$5:$I$11,MATCH(A130,$H$5:$H$11,0)),"")))</f>
        <v/>
      </c>
      <c r="D130" s="13" t="str">
        <f>IF(A130="","",IF(ISNUMBER(MATCH(A130,'Ingrédients'!$A$5:$A$154,0)),INDEX('Ingrédients'!$G$5:$G$154,MATCH(A130,'Ingrédients'!$A$5:$A$154,0)),IF(ISNUMBER(MATCH(A130,$H$5:$H$11,0)),INDEX($J$5:$J$11,MATCH(A130,$H$5:$H$11,0)),"")))</f>
        <v/>
      </c>
      <c r="E130" s="15" t="str">
        <f>IF(OR(A130="",NOT(ISNUMBER(B130)),NOT(ISNUMBER(D130))),"",ROUND(B130*D130,2))</f>
        <v/>
      </c>
      <c r="F130" s="10" t="str">
        <f>IF(A130="","",IF(A130=$A$124,"ne peut pas se contenir elle-même",IF(OR(ISNUMBER(MATCH(A130,'Ingrédients'!$A$5:$A$154,0)),ISNUMBER(MATCH(A130,$H$5:$H$11,0))),IF(NOT(ISNUMBER(D130)),"prix manquant",IF(NOT(ISNUMBER(B130)),"quantité manquante",IF(ISNUMBER(MATCH(A130,'Ingrédients'!$A$5:$A$154,0)),"",IF(INDEX($K$5:$K$11,MATCH(A130,$H$5:$H$11,0))&gt;0,"recette de base incomplète","")))),IF(ISNUMBER(MATCH(A130,$H$5:$H$19,0)),"se trouve plus bas, la déplacer vers le haut","introuvable"))))</f>
        <v/>
      </c>
      <c r="L130">
        <f>IF(F130="",0,1)</f>
        <v>0</v>
      </c>
    </row>
    <row r="131" spans="1:12" x14ac:dyDescent="0.25">
      <c r="A131" s="5"/>
      <c r="B131" s="12"/>
      <c r="C131" t="str">
        <f>IF(A131="","",IF(ISNUMBER(MATCH(A131,'Ingrédients'!$A$5:$A$154,0)),INDEX('Ingrédients'!$B$5:$B$154,MATCH(A131,'Ingrédients'!$A$5:$A$154,0)),IF(ISNUMBER(MATCH(A131,$H$5:$H$11,0)),INDEX($I$5:$I$11,MATCH(A131,$H$5:$H$11,0)),"")))</f>
        <v/>
      </c>
      <c r="D131" s="13" t="str">
        <f>IF(A131="","",IF(ISNUMBER(MATCH(A131,'Ingrédients'!$A$5:$A$154,0)),INDEX('Ingrédients'!$G$5:$G$154,MATCH(A131,'Ingrédients'!$A$5:$A$154,0)),IF(ISNUMBER(MATCH(A131,$H$5:$H$11,0)),INDEX($J$5:$J$11,MATCH(A131,$H$5:$H$11,0)),"")))</f>
        <v/>
      </c>
      <c r="E131" s="15" t="str">
        <f>IF(OR(A131="",NOT(ISNUMBER(B131)),NOT(ISNUMBER(D131))),"",ROUND(B131*D131,2))</f>
        <v/>
      </c>
      <c r="F131" s="10" t="str">
        <f>IF(A131="","",IF(A131=$A$124,"ne peut pas se contenir elle-même",IF(OR(ISNUMBER(MATCH(A131,'Ingrédients'!$A$5:$A$154,0)),ISNUMBER(MATCH(A131,$H$5:$H$11,0))),IF(NOT(ISNUMBER(D131)),"prix manquant",IF(NOT(ISNUMBER(B131)),"quantité manquante",IF(ISNUMBER(MATCH(A131,'Ingrédients'!$A$5:$A$154,0)),"",IF(INDEX($K$5:$K$11,MATCH(A131,$H$5:$H$11,0))&gt;0,"recette de base incomplète","")))),IF(ISNUMBER(MATCH(A131,$H$5:$H$19,0)),"se trouve plus bas, la déplacer vers le haut","introuvable"))))</f>
        <v/>
      </c>
      <c r="L131">
        <f>IF(F131="",0,1)</f>
        <v>0</v>
      </c>
    </row>
    <row r="132" spans="1:12" x14ac:dyDescent="0.25">
      <c r="A132" s="5"/>
      <c r="B132" s="12"/>
      <c r="C132" t="str">
        <f>IF(A132="","",IF(ISNUMBER(MATCH(A132,'Ingrédients'!$A$5:$A$154,0)),INDEX('Ingrédients'!$B$5:$B$154,MATCH(A132,'Ingrédients'!$A$5:$A$154,0)),IF(ISNUMBER(MATCH(A132,$H$5:$H$11,0)),INDEX($I$5:$I$11,MATCH(A132,$H$5:$H$11,0)),"")))</f>
        <v/>
      </c>
      <c r="D132" s="13" t="str">
        <f>IF(A132="","",IF(ISNUMBER(MATCH(A132,'Ingrédients'!$A$5:$A$154,0)),INDEX('Ingrédients'!$G$5:$G$154,MATCH(A132,'Ingrédients'!$A$5:$A$154,0)),IF(ISNUMBER(MATCH(A132,$H$5:$H$11,0)),INDEX($J$5:$J$11,MATCH(A132,$H$5:$H$11,0)),"")))</f>
        <v/>
      </c>
      <c r="E132" s="15" t="str">
        <f>IF(OR(A132="",NOT(ISNUMBER(B132)),NOT(ISNUMBER(D132))),"",ROUND(B132*D132,2))</f>
        <v/>
      </c>
      <c r="F132" s="10" t="str">
        <f>IF(A132="","",IF(A132=$A$124,"ne peut pas se contenir elle-même",IF(OR(ISNUMBER(MATCH(A132,'Ingrédients'!$A$5:$A$154,0)),ISNUMBER(MATCH(A132,$H$5:$H$11,0))),IF(NOT(ISNUMBER(D132)),"prix manquant",IF(NOT(ISNUMBER(B132)),"quantité manquante",IF(ISNUMBER(MATCH(A132,'Ingrédients'!$A$5:$A$154,0)),"",IF(INDEX($K$5:$K$11,MATCH(A132,$H$5:$H$11,0))&gt;0,"recette de base incomplète","")))),IF(ISNUMBER(MATCH(A132,$H$5:$H$19,0)),"se trouve plus bas, la déplacer vers le haut","introuvable"))))</f>
        <v/>
      </c>
      <c r="L132">
        <f>IF(F132="",0,1)</f>
        <v>0</v>
      </c>
    </row>
    <row r="133" spans="1:12" x14ac:dyDescent="0.25">
      <c r="A133" s="5"/>
      <c r="B133" s="12"/>
      <c r="C133" t="str">
        <f>IF(A133="","",IF(ISNUMBER(MATCH(A133,'Ingrédients'!$A$5:$A$154,0)),INDEX('Ingrédients'!$B$5:$B$154,MATCH(A133,'Ingrédients'!$A$5:$A$154,0)),IF(ISNUMBER(MATCH(A133,$H$5:$H$11,0)),INDEX($I$5:$I$11,MATCH(A133,$H$5:$H$11,0)),"")))</f>
        <v/>
      </c>
      <c r="D133" s="13" t="str">
        <f>IF(A133="","",IF(ISNUMBER(MATCH(A133,'Ingrédients'!$A$5:$A$154,0)),INDEX('Ingrédients'!$G$5:$G$154,MATCH(A133,'Ingrédients'!$A$5:$A$154,0)),IF(ISNUMBER(MATCH(A133,$H$5:$H$11,0)),INDEX($J$5:$J$11,MATCH(A133,$H$5:$H$11,0)),"")))</f>
        <v/>
      </c>
      <c r="E133" s="15" t="str">
        <f>IF(OR(A133="",NOT(ISNUMBER(B133)),NOT(ISNUMBER(D133))),"",ROUND(B133*D133,2))</f>
        <v/>
      </c>
      <c r="F133" s="10" t="str">
        <f>IF(A133="","",IF(A133=$A$124,"ne peut pas se contenir elle-même",IF(OR(ISNUMBER(MATCH(A133,'Ingrédients'!$A$5:$A$154,0)),ISNUMBER(MATCH(A133,$H$5:$H$11,0))),IF(NOT(ISNUMBER(D133)),"prix manquant",IF(NOT(ISNUMBER(B133)),"quantité manquante",IF(ISNUMBER(MATCH(A133,'Ingrédients'!$A$5:$A$154,0)),"",IF(INDEX($K$5:$K$11,MATCH(A133,$H$5:$H$11,0))&gt;0,"recette de base incomplète","")))),IF(ISNUMBER(MATCH(A133,$H$5:$H$19,0)),"se trouve plus bas, la déplacer vers le haut","introuvable"))))</f>
        <v/>
      </c>
      <c r="L133">
        <f>IF(F133="",0,1)</f>
        <v>0</v>
      </c>
    </row>
    <row r="134" spans="1:12" x14ac:dyDescent="0.25">
      <c r="A134" s="5"/>
      <c r="B134" s="12"/>
      <c r="C134" t="str">
        <f>IF(A134="","",IF(ISNUMBER(MATCH(A134,'Ingrédients'!$A$5:$A$154,0)),INDEX('Ingrédients'!$B$5:$B$154,MATCH(A134,'Ingrédients'!$A$5:$A$154,0)),IF(ISNUMBER(MATCH(A134,$H$5:$H$11,0)),INDEX($I$5:$I$11,MATCH(A134,$H$5:$H$11,0)),"")))</f>
        <v/>
      </c>
      <c r="D134" s="13" t="str">
        <f>IF(A134="","",IF(ISNUMBER(MATCH(A134,'Ingrédients'!$A$5:$A$154,0)),INDEX('Ingrédients'!$G$5:$G$154,MATCH(A134,'Ingrédients'!$A$5:$A$154,0)),IF(ISNUMBER(MATCH(A134,$H$5:$H$11,0)),INDEX($J$5:$J$11,MATCH(A134,$H$5:$H$11,0)),"")))</f>
        <v/>
      </c>
      <c r="E134" s="15" t="str">
        <f>IF(OR(A134="",NOT(ISNUMBER(B134)),NOT(ISNUMBER(D134))),"",ROUND(B134*D134,2))</f>
        <v/>
      </c>
      <c r="F134" s="10" t="str">
        <f>IF(A134="","",IF(A134=$A$124,"ne peut pas se contenir elle-même",IF(OR(ISNUMBER(MATCH(A134,'Ingrédients'!$A$5:$A$154,0)),ISNUMBER(MATCH(A134,$H$5:$H$11,0))),IF(NOT(ISNUMBER(D134)),"prix manquant",IF(NOT(ISNUMBER(B134)),"quantité manquante",IF(ISNUMBER(MATCH(A134,'Ingrédients'!$A$5:$A$154,0)),"",IF(INDEX($K$5:$K$11,MATCH(A134,$H$5:$H$11,0))&gt;0,"recette de base incomplète","")))),IF(ISNUMBER(MATCH(A134,$H$5:$H$19,0)),"se trouve plus bas, la déplacer vers le haut","introuvable"))))</f>
        <v/>
      </c>
      <c r="L134">
        <f>IF(F134="",0,1)</f>
        <v>0</v>
      </c>
    </row>
    <row r="135" spans="1:12" x14ac:dyDescent="0.25">
      <c r="A135" s="5"/>
      <c r="B135" s="12"/>
      <c r="C135" t="str">
        <f>IF(A135="","",IF(ISNUMBER(MATCH(A135,'Ingrédients'!$A$5:$A$154,0)),INDEX('Ingrédients'!$B$5:$B$154,MATCH(A135,'Ingrédients'!$A$5:$A$154,0)),IF(ISNUMBER(MATCH(A135,$H$5:$H$11,0)),INDEX($I$5:$I$11,MATCH(A135,$H$5:$H$11,0)),"")))</f>
        <v/>
      </c>
      <c r="D135" s="13" t="str">
        <f>IF(A135="","",IF(ISNUMBER(MATCH(A135,'Ingrédients'!$A$5:$A$154,0)),INDEX('Ingrédients'!$G$5:$G$154,MATCH(A135,'Ingrédients'!$A$5:$A$154,0)),IF(ISNUMBER(MATCH(A135,$H$5:$H$11,0)),INDEX($J$5:$J$11,MATCH(A135,$H$5:$H$11,0)),"")))</f>
        <v/>
      </c>
      <c r="E135" s="15" t="str">
        <f>IF(OR(A135="",NOT(ISNUMBER(B135)),NOT(ISNUMBER(D135))),"",ROUND(B135*D135,2))</f>
        <v/>
      </c>
      <c r="F135" s="10" t="str">
        <f>IF(A135="","",IF(A135=$A$124,"ne peut pas se contenir elle-même",IF(OR(ISNUMBER(MATCH(A135,'Ingrédients'!$A$5:$A$154,0)),ISNUMBER(MATCH(A135,$H$5:$H$11,0))),IF(NOT(ISNUMBER(D135)),"prix manquant",IF(NOT(ISNUMBER(B135)),"quantité manquante",IF(ISNUMBER(MATCH(A135,'Ingrédients'!$A$5:$A$154,0)),"",IF(INDEX($K$5:$K$11,MATCH(A135,$H$5:$H$11,0))&gt;0,"recette de base incomplète","")))),IF(ISNUMBER(MATCH(A135,$H$5:$H$19,0)),"se trouve plus bas, la déplacer vers le haut","introuvable"))))</f>
        <v/>
      </c>
      <c r="L135">
        <f>IF(F135="",0,1)</f>
        <v>0</v>
      </c>
    </row>
    <row r="136" spans="1:12" x14ac:dyDescent="0.25">
      <c r="A136" s="5"/>
      <c r="B136" s="12"/>
      <c r="C136" t="str">
        <f>IF(A136="","",IF(ISNUMBER(MATCH(A136,'Ingrédients'!$A$5:$A$154,0)),INDEX('Ingrédients'!$B$5:$B$154,MATCH(A136,'Ingrédients'!$A$5:$A$154,0)),IF(ISNUMBER(MATCH(A136,$H$5:$H$11,0)),INDEX($I$5:$I$11,MATCH(A136,$H$5:$H$11,0)),"")))</f>
        <v/>
      </c>
      <c r="D136" s="13" t="str">
        <f>IF(A136="","",IF(ISNUMBER(MATCH(A136,'Ingrédients'!$A$5:$A$154,0)),INDEX('Ingrédients'!$G$5:$G$154,MATCH(A136,'Ingrédients'!$A$5:$A$154,0)),IF(ISNUMBER(MATCH(A136,$H$5:$H$11,0)),INDEX($J$5:$J$11,MATCH(A136,$H$5:$H$11,0)),"")))</f>
        <v/>
      </c>
      <c r="E136" s="15" t="str">
        <f>IF(OR(A136="",NOT(ISNUMBER(B136)),NOT(ISNUMBER(D136))),"",ROUND(B136*D136,2))</f>
        <v/>
      </c>
      <c r="F136" s="10" t="str">
        <f>IF(A136="","",IF(A136=$A$124,"ne peut pas se contenir elle-même",IF(OR(ISNUMBER(MATCH(A136,'Ingrédients'!$A$5:$A$154,0)),ISNUMBER(MATCH(A136,$H$5:$H$11,0))),IF(NOT(ISNUMBER(D136)),"prix manquant",IF(NOT(ISNUMBER(B136)),"quantité manquante",IF(ISNUMBER(MATCH(A136,'Ingrédients'!$A$5:$A$154,0)),"",IF(INDEX($K$5:$K$11,MATCH(A136,$H$5:$H$11,0))&gt;0,"recette de base incomplète","")))),IF(ISNUMBER(MATCH(A136,$H$5:$H$19,0)),"se trouve plus bas, la déplacer vers le haut","introuvable"))))</f>
        <v/>
      </c>
      <c r="L136">
        <f>IF(F136="",0,1)</f>
        <v>0</v>
      </c>
    </row>
    <row r="137" spans="1:12" x14ac:dyDescent="0.25">
      <c r="A137" s="5"/>
      <c r="B137" s="12"/>
      <c r="C137" t="str">
        <f>IF(A137="","",IF(ISNUMBER(MATCH(A137,'Ingrédients'!$A$5:$A$154,0)),INDEX('Ingrédients'!$B$5:$B$154,MATCH(A137,'Ingrédients'!$A$5:$A$154,0)),IF(ISNUMBER(MATCH(A137,$H$5:$H$11,0)),INDEX($I$5:$I$11,MATCH(A137,$H$5:$H$11,0)),"")))</f>
        <v/>
      </c>
      <c r="D137" s="13" t="str">
        <f>IF(A137="","",IF(ISNUMBER(MATCH(A137,'Ingrédients'!$A$5:$A$154,0)),INDEX('Ingrédients'!$G$5:$G$154,MATCH(A137,'Ingrédients'!$A$5:$A$154,0)),IF(ISNUMBER(MATCH(A137,$H$5:$H$11,0)),INDEX($J$5:$J$11,MATCH(A137,$H$5:$H$11,0)),"")))</f>
        <v/>
      </c>
      <c r="E137" s="15" t="str">
        <f>IF(OR(A137="",NOT(ISNUMBER(B137)),NOT(ISNUMBER(D137))),"",ROUND(B137*D137,2))</f>
        <v/>
      </c>
      <c r="F137" s="10" t="str">
        <f>IF(A137="","",IF(A137=$A$124,"ne peut pas se contenir elle-même",IF(OR(ISNUMBER(MATCH(A137,'Ingrédients'!$A$5:$A$154,0)),ISNUMBER(MATCH(A137,$H$5:$H$11,0))),IF(NOT(ISNUMBER(D137)),"prix manquant",IF(NOT(ISNUMBER(B137)),"quantité manquante",IF(ISNUMBER(MATCH(A137,'Ingrédients'!$A$5:$A$154,0)),"",IF(INDEX($K$5:$K$11,MATCH(A137,$H$5:$H$11,0))&gt;0,"recette de base incomplète","")))),IF(ISNUMBER(MATCH(A137,$H$5:$H$19,0)),"se trouve plus bas, la déplacer vers le haut","introuvable"))))</f>
        <v/>
      </c>
      <c r="L137">
        <f>IF(F137="",0,1)</f>
        <v>0</v>
      </c>
    </row>
    <row r="138" spans="1:5" x14ac:dyDescent="0.25">
      <c r="A138" s="16" t="s">
        <v>47</v>
      </c>
      <c r="E138" s="9" t="str">
        <f>IF(A124="","",ROUND(SUM(E126:E137),2))</f>
        <v/>
      </c>
    </row>
    <row r="139" spans="1:5" x14ac:dyDescent="0.25">
      <c r="A139" s="16" t="s">
        <v>39</v>
      </c>
      <c r="E139" s="17" t="str">
        <f>IF(OR(A124="",NOT(ISNUMBER(C124))),"",IF(C124&lt;=0,"",E138/C124))</f>
        <v/>
      </c>
    </row>
    <row r="141" spans="1:5" x14ac:dyDescent="0.25">
      <c r="A141" s="11"/>
      <c r="B141" s="2" t="s">
        <v>42</v>
      </c>
      <c r="C141" s="12"/>
      <c r="D141" s="5"/>
      <c r="E141" s="10" t="str">
        <f>IF(A141="","",IF(COUNTIF($H$5:$H$19,A141)&gt;1,"nom en double, seul le premier compte",IF(ISNUMBER(MATCH(A141,'Ingrédients'!$A$5:$A$154,0)),"ce nom est aussi un ingrédient",IF(NOT(ISNUMBER(C141)),"«La production donne» manque",IF(C141&lt;=0,"«La production donne» manque",IF(SUM(L143:L154)&gt;0,"vérifier les lignes avec remarque",""))))))</f>
        <v/>
      </c>
    </row>
    <row r="142" spans="1:6" x14ac:dyDescent="0.25">
      <c r="A142" s="4" t="s">
        <v>43</v>
      </c>
      <c r="B142" s="4" t="s">
        <v>44</v>
      </c>
      <c r="C142" s="4" t="s">
        <v>18</v>
      </c>
      <c r="D142" s="4" t="s">
        <v>45</v>
      </c>
      <c r="E142" s="4" t="s">
        <v>46</v>
      </c>
      <c r="F142" s="4" t="s">
        <v>24</v>
      </c>
    </row>
    <row r="143" spans="1:12" x14ac:dyDescent="0.25">
      <c r="A143" s="5"/>
      <c r="B143" s="12"/>
      <c r="C143" t="str">
        <f>IF(A143="","",IF(ISNUMBER(MATCH(A143,'Ingrédients'!$A$5:$A$154,0)),INDEX('Ingrédients'!$B$5:$B$154,MATCH(A143,'Ingrédients'!$A$5:$A$154,0)),IF(ISNUMBER(MATCH(A143,$H$5:$H$12,0)),INDEX($I$5:$I$12,MATCH(A143,$H$5:$H$12,0)),"")))</f>
        <v/>
      </c>
      <c r="D143" s="13" t="str">
        <f>IF(A143="","",IF(ISNUMBER(MATCH(A143,'Ingrédients'!$A$5:$A$154,0)),INDEX('Ingrédients'!$G$5:$G$154,MATCH(A143,'Ingrédients'!$A$5:$A$154,0)),IF(ISNUMBER(MATCH(A143,$H$5:$H$12,0)),INDEX($J$5:$J$12,MATCH(A143,$H$5:$H$12,0)),"")))</f>
        <v/>
      </c>
      <c r="E143" s="15" t="str">
        <f>IF(OR(A143="",NOT(ISNUMBER(B143)),NOT(ISNUMBER(D143))),"",ROUND(B143*D143,2))</f>
        <v/>
      </c>
      <c r="F143" s="10" t="str">
        <f>IF(A143="","",IF(A143=$A$141,"ne peut pas se contenir elle-même",IF(OR(ISNUMBER(MATCH(A143,'Ingrédients'!$A$5:$A$154,0)),ISNUMBER(MATCH(A143,$H$5:$H$12,0))),IF(NOT(ISNUMBER(D143)),"prix manquant",IF(NOT(ISNUMBER(B143)),"quantité manquante",IF(ISNUMBER(MATCH(A143,'Ingrédients'!$A$5:$A$154,0)),"",IF(INDEX($K$5:$K$12,MATCH(A143,$H$5:$H$12,0))&gt;0,"recette de base incomplète","")))),IF(ISNUMBER(MATCH(A143,$H$5:$H$19,0)),"se trouve plus bas, la déplacer vers le haut","introuvable"))))</f>
        <v/>
      </c>
      <c r="L143">
        <f>IF(F143="",0,1)</f>
        <v>0</v>
      </c>
    </row>
    <row r="144" spans="1:12" x14ac:dyDescent="0.25">
      <c r="A144" s="5"/>
      <c r="B144" s="12"/>
      <c r="C144" t="str">
        <f>IF(A144="","",IF(ISNUMBER(MATCH(A144,'Ingrédients'!$A$5:$A$154,0)),INDEX('Ingrédients'!$B$5:$B$154,MATCH(A144,'Ingrédients'!$A$5:$A$154,0)),IF(ISNUMBER(MATCH(A144,$H$5:$H$12,0)),INDEX($I$5:$I$12,MATCH(A144,$H$5:$H$12,0)),"")))</f>
        <v/>
      </c>
      <c r="D144" s="13" t="str">
        <f>IF(A144="","",IF(ISNUMBER(MATCH(A144,'Ingrédients'!$A$5:$A$154,0)),INDEX('Ingrédients'!$G$5:$G$154,MATCH(A144,'Ingrédients'!$A$5:$A$154,0)),IF(ISNUMBER(MATCH(A144,$H$5:$H$12,0)),INDEX($J$5:$J$12,MATCH(A144,$H$5:$H$12,0)),"")))</f>
        <v/>
      </c>
      <c r="E144" s="15" t="str">
        <f>IF(OR(A144="",NOT(ISNUMBER(B144)),NOT(ISNUMBER(D144))),"",ROUND(B144*D144,2))</f>
        <v/>
      </c>
      <c r="F144" s="10" t="str">
        <f>IF(A144="","",IF(A144=$A$141,"ne peut pas se contenir elle-même",IF(OR(ISNUMBER(MATCH(A144,'Ingrédients'!$A$5:$A$154,0)),ISNUMBER(MATCH(A144,$H$5:$H$12,0))),IF(NOT(ISNUMBER(D144)),"prix manquant",IF(NOT(ISNUMBER(B144)),"quantité manquante",IF(ISNUMBER(MATCH(A144,'Ingrédients'!$A$5:$A$154,0)),"",IF(INDEX($K$5:$K$12,MATCH(A144,$H$5:$H$12,0))&gt;0,"recette de base incomplète","")))),IF(ISNUMBER(MATCH(A144,$H$5:$H$19,0)),"se trouve plus bas, la déplacer vers le haut","introuvable"))))</f>
        <v/>
      </c>
      <c r="L144">
        <f>IF(F144="",0,1)</f>
        <v>0</v>
      </c>
    </row>
    <row r="145" spans="1:12" x14ac:dyDescent="0.25">
      <c r="A145" s="5"/>
      <c r="B145" s="12"/>
      <c r="C145" t="str">
        <f>IF(A145="","",IF(ISNUMBER(MATCH(A145,'Ingrédients'!$A$5:$A$154,0)),INDEX('Ingrédients'!$B$5:$B$154,MATCH(A145,'Ingrédients'!$A$5:$A$154,0)),IF(ISNUMBER(MATCH(A145,$H$5:$H$12,0)),INDEX($I$5:$I$12,MATCH(A145,$H$5:$H$12,0)),"")))</f>
        <v/>
      </c>
      <c r="D145" s="13" t="str">
        <f>IF(A145="","",IF(ISNUMBER(MATCH(A145,'Ingrédients'!$A$5:$A$154,0)),INDEX('Ingrédients'!$G$5:$G$154,MATCH(A145,'Ingrédients'!$A$5:$A$154,0)),IF(ISNUMBER(MATCH(A145,$H$5:$H$12,0)),INDEX($J$5:$J$12,MATCH(A145,$H$5:$H$12,0)),"")))</f>
        <v/>
      </c>
      <c r="E145" s="15" t="str">
        <f>IF(OR(A145="",NOT(ISNUMBER(B145)),NOT(ISNUMBER(D145))),"",ROUND(B145*D145,2))</f>
        <v/>
      </c>
      <c r="F145" s="10" t="str">
        <f>IF(A145="","",IF(A145=$A$141,"ne peut pas se contenir elle-même",IF(OR(ISNUMBER(MATCH(A145,'Ingrédients'!$A$5:$A$154,0)),ISNUMBER(MATCH(A145,$H$5:$H$12,0))),IF(NOT(ISNUMBER(D145)),"prix manquant",IF(NOT(ISNUMBER(B145)),"quantité manquante",IF(ISNUMBER(MATCH(A145,'Ingrédients'!$A$5:$A$154,0)),"",IF(INDEX($K$5:$K$12,MATCH(A145,$H$5:$H$12,0))&gt;0,"recette de base incomplète","")))),IF(ISNUMBER(MATCH(A145,$H$5:$H$19,0)),"se trouve plus bas, la déplacer vers le haut","introuvable"))))</f>
        <v/>
      </c>
      <c r="L145">
        <f>IF(F145="",0,1)</f>
        <v>0</v>
      </c>
    </row>
    <row r="146" spans="1:12" x14ac:dyDescent="0.25">
      <c r="A146" s="5"/>
      <c r="B146" s="12"/>
      <c r="C146" t="str">
        <f>IF(A146="","",IF(ISNUMBER(MATCH(A146,'Ingrédients'!$A$5:$A$154,0)),INDEX('Ingrédients'!$B$5:$B$154,MATCH(A146,'Ingrédients'!$A$5:$A$154,0)),IF(ISNUMBER(MATCH(A146,$H$5:$H$12,0)),INDEX($I$5:$I$12,MATCH(A146,$H$5:$H$12,0)),"")))</f>
        <v/>
      </c>
      <c r="D146" s="13" t="str">
        <f>IF(A146="","",IF(ISNUMBER(MATCH(A146,'Ingrédients'!$A$5:$A$154,0)),INDEX('Ingrédients'!$G$5:$G$154,MATCH(A146,'Ingrédients'!$A$5:$A$154,0)),IF(ISNUMBER(MATCH(A146,$H$5:$H$12,0)),INDEX($J$5:$J$12,MATCH(A146,$H$5:$H$12,0)),"")))</f>
        <v/>
      </c>
      <c r="E146" s="15" t="str">
        <f>IF(OR(A146="",NOT(ISNUMBER(B146)),NOT(ISNUMBER(D146))),"",ROUND(B146*D146,2))</f>
        <v/>
      </c>
      <c r="F146" s="10" t="str">
        <f>IF(A146="","",IF(A146=$A$141,"ne peut pas se contenir elle-même",IF(OR(ISNUMBER(MATCH(A146,'Ingrédients'!$A$5:$A$154,0)),ISNUMBER(MATCH(A146,$H$5:$H$12,0))),IF(NOT(ISNUMBER(D146)),"prix manquant",IF(NOT(ISNUMBER(B146)),"quantité manquante",IF(ISNUMBER(MATCH(A146,'Ingrédients'!$A$5:$A$154,0)),"",IF(INDEX($K$5:$K$12,MATCH(A146,$H$5:$H$12,0))&gt;0,"recette de base incomplète","")))),IF(ISNUMBER(MATCH(A146,$H$5:$H$19,0)),"se trouve plus bas, la déplacer vers le haut","introuvable"))))</f>
        <v/>
      </c>
      <c r="L146">
        <f>IF(F146="",0,1)</f>
        <v>0</v>
      </c>
    </row>
    <row r="147" spans="1:12" x14ac:dyDescent="0.25">
      <c r="A147" s="5"/>
      <c r="B147" s="12"/>
      <c r="C147" t="str">
        <f>IF(A147="","",IF(ISNUMBER(MATCH(A147,'Ingrédients'!$A$5:$A$154,0)),INDEX('Ingrédients'!$B$5:$B$154,MATCH(A147,'Ingrédients'!$A$5:$A$154,0)),IF(ISNUMBER(MATCH(A147,$H$5:$H$12,0)),INDEX($I$5:$I$12,MATCH(A147,$H$5:$H$12,0)),"")))</f>
        <v/>
      </c>
      <c r="D147" s="13" t="str">
        <f>IF(A147="","",IF(ISNUMBER(MATCH(A147,'Ingrédients'!$A$5:$A$154,0)),INDEX('Ingrédients'!$G$5:$G$154,MATCH(A147,'Ingrédients'!$A$5:$A$154,0)),IF(ISNUMBER(MATCH(A147,$H$5:$H$12,0)),INDEX($J$5:$J$12,MATCH(A147,$H$5:$H$12,0)),"")))</f>
        <v/>
      </c>
      <c r="E147" s="15" t="str">
        <f>IF(OR(A147="",NOT(ISNUMBER(B147)),NOT(ISNUMBER(D147))),"",ROUND(B147*D147,2))</f>
        <v/>
      </c>
      <c r="F147" s="10" t="str">
        <f>IF(A147="","",IF(A147=$A$141,"ne peut pas se contenir elle-même",IF(OR(ISNUMBER(MATCH(A147,'Ingrédients'!$A$5:$A$154,0)),ISNUMBER(MATCH(A147,$H$5:$H$12,0))),IF(NOT(ISNUMBER(D147)),"prix manquant",IF(NOT(ISNUMBER(B147)),"quantité manquante",IF(ISNUMBER(MATCH(A147,'Ingrédients'!$A$5:$A$154,0)),"",IF(INDEX($K$5:$K$12,MATCH(A147,$H$5:$H$12,0))&gt;0,"recette de base incomplète","")))),IF(ISNUMBER(MATCH(A147,$H$5:$H$19,0)),"se trouve plus bas, la déplacer vers le haut","introuvable"))))</f>
        <v/>
      </c>
      <c r="L147">
        <f>IF(F147="",0,1)</f>
        <v>0</v>
      </c>
    </row>
    <row r="148" spans="1:12" x14ac:dyDescent="0.25">
      <c r="A148" s="5"/>
      <c r="B148" s="12"/>
      <c r="C148" t="str">
        <f>IF(A148="","",IF(ISNUMBER(MATCH(A148,'Ingrédients'!$A$5:$A$154,0)),INDEX('Ingrédients'!$B$5:$B$154,MATCH(A148,'Ingrédients'!$A$5:$A$154,0)),IF(ISNUMBER(MATCH(A148,$H$5:$H$12,0)),INDEX($I$5:$I$12,MATCH(A148,$H$5:$H$12,0)),"")))</f>
        <v/>
      </c>
      <c r="D148" s="13" t="str">
        <f>IF(A148="","",IF(ISNUMBER(MATCH(A148,'Ingrédients'!$A$5:$A$154,0)),INDEX('Ingrédients'!$G$5:$G$154,MATCH(A148,'Ingrédients'!$A$5:$A$154,0)),IF(ISNUMBER(MATCH(A148,$H$5:$H$12,0)),INDEX($J$5:$J$12,MATCH(A148,$H$5:$H$12,0)),"")))</f>
        <v/>
      </c>
      <c r="E148" s="15" t="str">
        <f>IF(OR(A148="",NOT(ISNUMBER(B148)),NOT(ISNUMBER(D148))),"",ROUND(B148*D148,2))</f>
        <v/>
      </c>
      <c r="F148" s="10" t="str">
        <f>IF(A148="","",IF(A148=$A$141,"ne peut pas se contenir elle-même",IF(OR(ISNUMBER(MATCH(A148,'Ingrédients'!$A$5:$A$154,0)),ISNUMBER(MATCH(A148,$H$5:$H$12,0))),IF(NOT(ISNUMBER(D148)),"prix manquant",IF(NOT(ISNUMBER(B148)),"quantité manquante",IF(ISNUMBER(MATCH(A148,'Ingrédients'!$A$5:$A$154,0)),"",IF(INDEX($K$5:$K$12,MATCH(A148,$H$5:$H$12,0))&gt;0,"recette de base incomplète","")))),IF(ISNUMBER(MATCH(A148,$H$5:$H$19,0)),"se trouve plus bas, la déplacer vers le haut","introuvable"))))</f>
        <v/>
      </c>
      <c r="L148">
        <f>IF(F148="",0,1)</f>
        <v>0</v>
      </c>
    </row>
    <row r="149" spans="1:12" x14ac:dyDescent="0.25">
      <c r="A149" s="5"/>
      <c r="B149" s="12"/>
      <c r="C149" t="str">
        <f>IF(A149="","",IF(ISNUMBER(MATCH(A149,'Ingrédients'!$A$5:$A$154,0)),INDEX('Ingrédients'!$B$5:$B$154,MATCH(A149,'Ingrédients'!$A$5:$A$154,0)),IF(ISNUMBER(MATCH(A149,$H$5:$H$12,0)),INDEX($I$5:$I$12,MATCH(A149,$H$5:$H$12,0)),"")))</f>
        <v/>
      </c>
      <c r="D149" s="13" t="str">
        <f>IF(A149="","",IF(ISNUMBER(MATCH(A149,'Ingrédients'!$A$5:$A$154,0)),INDEX('Ingrédients'!$G$5:$G$154,MATCH(A149,'Ingrédients'!$A$5:$A$154,0)),IF(ISNUMBER(MATCH(A149,$H$5:$H$12,0)),INDEX($J$5:$J$12,MATCH(A149,$H$5:$H$12,0)),"")))</f>
        <v/>
      </c>
      <c r="E149" s="15" t="str">
        <f>IF(OR(A149="",NOT(ISNUMBER(B149)),NOT(ISNUMBER(D149))),"",ROUND(B149*D149,2))</f>
        <v/>
      </c>
      <c r="F149" s="10" t="str">
        <f>IF(A149="","",IF(A149=$A$141,"ne peut pas se contenir elle-même",IF(OR(ISNUMBER(MATCH(A149,'Ingrédients'!$A$5:$A$154,0)),ISNUMBER(MATCH(A149,$H$5:$H$12,0))),IF(NOT(ISNUMBER(D149)),"prix manquant",IF(NOT(ISNUMBER(B149)),"quantité manquante",IF(ISNUMBER(MATCH(A149,'Ingrédients'!$A$5:$A$154,0)),"",IF(INDEX($K$5:$K$12,MATCH(A149,$H$5:$H$12,0))&gt;0,"recette de base incomplète","")))),IF(ISNUMBER(MATCH(A149,$H$5:$H$19,0)),"se trouve plus bas, la déplacer vers le haut","introuvable"))))</f>
        <v/>
      </c>
      <c r="L149">
        <f>IF(F149="",0,1)</f>
        <v>0</v>
      </c>
    </row>
    <row r="150" spans="1:12" x14ac:dyDescent="0.25">
      <c r="A150" s="5"/>
      <c r="B150" s="12"/>
      <c r="C150" t="str">
        <f>IF(A150="","",IF(ISNUMBER(MATCH(A150,'Ingrédients'!$A$5:$A$154,0)),INDEX('Ingrédients'!$B$5:$B$154,MATCH(A150,'Ingrédients'!$A$5:$A$154,0)),IF(ISNUMBER(MATCH(A150,$H$5:$H$12,0)),INDEX($I$5:$I$12,MATCH(A150,$H$5:$H$12,0)),"")))</f>
        <v/>
      </c>
      <c r="D150" s="13" t="str">
        <f>IF(A150="","",IF(ISNUMBER(MATCH(A150,'Ingrédients'!$A$5:$A$154,0)),INDEX('Ingrédients'!$G$5:$G$154,MATCH(A150,'Ingrédients'!$A$5:$A$154,0)),IF(ISNUMBER(MATCH(A150,$H$5:$H$12,0)),INDEX($J$5:$J$12,MATCH(A150,$H$5:$H$12,0)),"")))</f>
        <v/>
      </c>
      <c r="E150" s="15" t="str">
        <f>IF(OR(A150="",NOT(ISNUMBER(B150)),NOT(ISNUMBER(D150))),"",ROUND(B150*D150,2))</f>
        <v/>
      </c>
      <c r="F150" s="10" t="str">
        <f>IF(A150="","",IF(A150=$A$141,"ne peut pas se contenir elle-même",IF(OR(ISNUMBER(MATCH(A150,'Ingrédients'!$A$5:$A$154,0)),ISNUMBER(MATCH(A150,$H$5:$H$12,0))),IF(NOT(ISNUMBER(D150)),"prix manquant",IF(NOT(ISNUMBER(B150)),"quantité manquante",IF(ISNUMBER(MATCH(A150,'Ingrédients'!$A$5:$A$154,0)),"",IF(INDEX($K$5:$K$12,MATCH(A150,$H$5:$H$12,0))&gt;0,"recette de base incomplète","")))),IF(ISNUMBER(MATCH(A150,$H$5:$H$19,0)),"se trouve plus bas, la déplacer vers le haut","introuvable"))))</f>
        <v/>
      </c>
      <c r="L150">
        <f>IF(F150="",0,1)</f>
        <v>0</v>
      </c>
    </row>
    <row r="151" spans="1:12" x14ac:dyDescent="0.25">
      <c r="A151" s="5"/>
      <c r="B151" s="12"/>
      <c r="C151" t="str">
        <f>IF(A151="","",IF(ISNUMBER(MATCH(A151,'Ingrédients'!$A$5:$A$154,0)),INDEX('Ingrédients'!$B$5:$B$154,MATCH(A151,'Ingrédients'!$A$5:$A$154,0)),IF(ISNUMBER(MATCH(A151,$H$5:$H$12,0)),INDEX($I$5:$I$12,MATCH(A151,$H$5:$H$12,0)),"")))</f>
        <v/>
      </c>
      <c r="D151" s="13" t="str">
        <f>IF(A151="","",IF(ISNUMBER(MATCH(A151,'Ingrédients'!$A$5:$A$154,0)),INDEX('Ingrédients'!$G$5:$G$154,MATCH(A151,'Ingrédients'!$A$5:$A$154,0)),IF(ISNUMBER(MATCH(A151,$H$5:$H$12,0)),INDEX($J$5:$J$12,MATCH(A151,$H$5:$H$12,0)),"")))</f>
        <v/>
      </c>
      <c r="E151" s="15" t="str">
        <f>IF(OR(A151="",NOT(ISNUMBER(B151)),NOT(ISNUMBER(D151))),"",ROUND(B151*D151,2))</f>
        <v/>
      </c>
      <c r="F151" s="10" t="str">
        <f>IF(A151="","",IF(A151=$A$141,"ne peut pas se contenir elle-même",IF(OR(ISNUMBER(MATCH(A151,'Ingrédients'!$A$5:$A$154,0)),ISNUMBER(MATCH(A151,$H$5:$H$12,0))),IF(NOT(ISNUMBER(D151)),"prix manquant",IF(NOT(ISNUMBER(B151)),"quantité manquante",IF(ISNUMBER(MATCH(A151,'Ingrédients'!$A$5:$A$154,0)),"",IF(INDEX($K$5:$K$12,MATCH(A151,$H$5:$H$12,0))&gt;0,"recette de base incomplète","")))),IF(ISNUMBER(MATCH(A151,$H$5:$H$19,0)),"se trouve plus bas, la déplacer vers le haut","introuvable"))))</f>
        <v/>
      </c>
      <c r="L151">
        <f>IF(F151="",0,1)</f>
        <v>0</v>
      </c>
    </row>
    <row r="152" spans="1:12" x14ac:dyDescent="0.25">
      <c r="A152" s="5"/>
      <c r="B152" s="12"/>
      <c r="C152" t="str">
        <f>IF(A152="","",IF(ISNUMBER(MATCH(A152,'Ingrédients'!$A$5:$A$154,0)),INDEX('Ingrédients'!$B$5:$B$154,MATCH(A152,'Ingrédients'!$A$5:$A$154,0)),IF(ISNUMBER(MATCH(A152,$H$5:$H$12,0)),INDEX($I$5:$I$12,MATCH(A152,$H$5:$H$12,0)),"")))</f>
        <v/>
      </c>
      <c r="D152" s="13" t="str">
        <f>IF(A152="","",IF(ISNUMBER(MATCH(A152,'Ingrédients'!$A$5:$A$154,0)),INDEX('Ingrédients'!$G$5:$G$154,MATCH(A152,'Ingrédients'!$A$5:$A$154,0)),IF(ISNUMBER(MATCH(A152,$H$5:$H$12,0)),INDEX($J$5:$J$12,MATCH(A152,$H$5:$H$12,0)),"")))</f>
        <v/>
      </c>
      <c r="E152" s="15" t="str">
        <f>IF(OR(A152="",NOT(ISNUMBER(B152)),NOT(ISNUMBER(D152))),"",ROUND(B152*D152,2))</f>
        <v/>
      </c>
      <c r="F152" s="10" t="str">
        <f>IF(A152="","",IF(A152=$A$141,"ne peut pas se contenir elle-même",IF(OR(ISNUMBER(MATCH(A152,'Ingrédients'!$A$5:$A$154,0)),ISNUMBER(MATCH(A152,$H$5:$H$12,0))),IF(NOT(ISNUMBER(D152)),"prix manquant",IF(NOT(ISNUMBER(B152)),"quantité manquante",IF(ISNUMBER(MATCH(A152,'Ingrédients'!$A$5:$A$154,0)),"",IF(INDEX($K$5:$K$12,MATCH(A152,$H$5:$H$12,0))&gt;0,"recette de base incomplète","")))),IF(ISNUMBER(MATCH(A152,$H$5:$H$19,0)),"se trouve plus bas, la déplacer vers le haut","introuvable"))))</f>
        <v/>
      </c>
      <c r="L152">
        <f>IF(F152="",0,1)</f>
        <v>0</v>
      </c>
    </row>
    <row r="153" spans="1:12" x14ac:dyDescent="0.25">
      <c r="A153" s="5"/>
      <c r="B153" s="12"/>
      <c r="C153" t="str">
        <f>IF(A153="","",IF(ISNUMBER(MATCH(A153,'Ingrédients'!$A$5:$A$154,0)),INDEX('Ingrédients'!$B$5:$B$154,MATCH(A153,'Ingrédients'!$A$5:$A$154,0)),IF(ISNUMBER(MATCH(A153,$H$5:$H$12,0)),INDEX($I$5:$I$12,MATCH(A153,$H$5:$H$12,0)),"")))</f>
        <v/>
      </c>
      <c r="D153" s="13" t="str">
        <f>IF(A153="","",IF(ISNUMBER(MATCH(A153,'Ingrédients'!$A$5:$A$154,0)),INDEX('Ingrédients'!$G$5:$G$154,MATCH(A153,'Ingrédients'!$A$5:$A$154,0)),IF(ISNUMBER(MATCH(A153,$H$5:$H$12,0)),INDEX($J$5:$J$12,MATCH(A153,$H$5:$H$12,0)),"")))</f>
        <v/>
      </c>
      <c r="E153" s="15" t="str">
        <f>IF(OR(A153="",NOT(ISNUMBER(B153)),NOT(ISNUMBER(D153))),"",ROUND(B153*D153,2))</f>
        <v/>
      </c>
      <c r="F153" s="10" t="str">
        <f>IF(A153="","",IF(A153=$A$141,"ne peut pas se contenir elle-même",IF(OR(ISNUMBER(MATCH(A153,'Ingrédients'!$A$5:$A$154,0)),ISNUMBER(MATCH(A153,$H$5:$H$12,0))),IF(NOT(ISNUMBER(D153)),"prix manquant",IF(NOT(ISNUMBER(B153)),"quantité manquante",IF(ISNUMBER(MATCH(A153,'Ingrédients'!$A$5:$A$154,0)),"",IF(INDEX($K$5:$K$12,MATCH(A153,$H$5:$H$12,0))&gt;0,"recette de base incomplète","")))),IF(ISNUMBER(MATCH(A153,$H$5:$H$19,0)),"se trouve plus bas, la déplacer vers le haut","introuvable"))))</f>
        <v/>
      </c>
      <c r="L153">
        <f>IF(F153="",0,1)</f>
        <v>0</v>
      </c>
    </row>
    <row r="154" spans="1:12" x14ac:dyDescent="0.25">
      <c r="A154" s="5"/>
      <c r="B154" s="12"/>
      <c r="C154" t="str">
        <f>IF(A154="","",IF(ISNUMBER(MATCH(A154,'Ingrédients'!$A$5:$A$154,0)),INDEX('Ingrédients'!$B$5:$B$154,MATCH(A154,'Ingrédients'!$A$5:$A$154,0)),IF(ISNUMBER(MATCH(A154,$H$5:$H$12,0)),INDEX($I$5:$I$12,MATCH(A154,$H$5:$H$12,0)),"")))</f>
        <v/>
      </c>
      <c r="D154" s="13" t="str">
        <f>IF(A154="","",IF(ISNUMBER(MATCH(A154,'Ingrédients'!$A$5:$A$154,0)),INDEX('Ingrédients'!$G$5:$G$154,MATCH(A154,'Ingrédients'!$A$5:$A$154,0)),IF(ISNUMBER(MATCH(A154,$H$5:$H$12,0)),INDEX($J$5:$J$12,MATCH(A154,$H$5:$H$12,0)),"")))</f>
        <v/>
      </c>
      <c r="E154" s="15" t="str">
        <f>IF(OR(A154="",NOT(ISNUMBER(B154)),NOT(ISNUMBER(D154))),"",ROUND(B154*D154,2))</f>
        <v/>
      </c>
      <c r="F154" s="10" t="str">
        <f>IF(A154="","",IF(A154=$A$141,"ne peut pas se contenir elle-même",IF(OR(ISNUMBER(MATCH(A154,'Ingrédients'!$A$5:$A$154,0)),ISNUMBER(MATCH(A154,$H$5:$H$12,0))),IF(NOT(ISNUMBER(D154)),"prix manquant",IF(NOT(ISNUMBER(B154)),"quantité manquante",IF(ISNUMBER(MATCH(A154,'Ingrédients'!$A$5:$A$154,0)),"",IF(INDEX($K$5:$K$12,MATCH(A154,$H$5:$H$12,0))&gt;0,"recette de base incomplète","")))),IF(ISNUMBER(MATCH(A154,$H$5:$H$19,0)),"se trouve plus bas, la déplacer vers le haut","introuvable"))))</f>
        <v/>
      </c>
      <c r="L154">
        <f>IF(F154="",0,1)</f>
        <v>0</v>
      </c>
    </row>
    <row r="155" spans="1:5" x14ac:dyDescent="0.25">
      <c r="A155" s="16" t="s">
        <v>47</v>
      </c>
      <c r="E155" s="9" t="str">
        <f>IF(A141="","",ROUND(SUM(E143:E154),2))</f>
        <v/>
      </c>
    </row>
    <row r="156" spans="1:5" x14ac:dyDescent="0.25">
      <c r="A156" s="16" t="s">
        <v>39</v>
      </c>
      <c r="E156" s="17" t="str">
        <f>IF(OR(A141="",NOT(ISNUMBER(C141))),"",IF(C141&lt;=0,"",E155/C141))</f>
        <v/>
      </c>
    </row>
    <row r="158" spans="1:5" x14ac:dyDescent="0.25">
      <c r="A158" s="11"/>
      <c r="B158" s="2" t="s">
        <v>42</v>
      </c>
      <c r="C158" s="12"/>
      <c r="D158" s="5"/>
      <c r="E158" s="10" t="str">
        <f>IF(A158="","",IF(COUNTIF($H$5:$H$19,A158)&gt;1,"nom en double, seul le premier compte",IF(ISNUMBER(MATCH(A158,'Ingrédients'!$A$5:$A$154,0)),"ce nom est aussi un ingrédient",IF(NOT(ISNUMBER(C158)),"«La production donne» manque",IF(C158&lt;=0,"«La production donne» manque",IF(SUM(L160:L171)&gt;0,"vérifier les lignes avec remarque",""))))))</f>
        <v/>
      </c>
    </row>
    <row r="159" spans="1:6" x14ac:dyDescent="0.25">
      <c r="A159" s="4" t="s">
        <v>43</v>
      </c>
      <c r="B159" s="4" t="s">
        <v>44</v>
      </c>
      <c r="C159" s="4" t="s">
        <v>18</v>
      </c>
      <c r="D159" s="4" t="s">
        <v>45</v>
      </c>
      <c r="E159" s="4" t="s">
        <v>46</v>
      </c>
      <c r="F159" s="4" t="s">
        <v>24</v>
      </c>
    </row>
    <row r="160" spans="1:12" x14ac:dyDescent="0.25">
      <c r="A160" s="5"/>
      <c r="B160" s="12"/>
      <c r="C160" t="str">
        <f>IF(A160="","",IF(ISNUMBER(MATCH(A160,'Ingrédients'!$A$5:$A$154,0)),INDEX('Ingrédients'!$B$5:$B$154,MATCH(A160,'Ingrédients'!$A$5:$A$154,0)),IF(ISNUMBER(MATCH(A160,$H$5:$H$13,0)),INDEX($I$5:$I$13,MATCH(A160,$H$5:$H$13,0)),"")))</f>
        <v/>
      </c>
      <c r="D160" s="13" t="str">
        <f>IF(A160="","",IF(ISNUMBER(MATCH(A160,'Ingrédients'!$A$5:$A$154,0)),INDEX('Ingrédients'!$G$5:$G$154,MATCH(A160,'Ingrédients'!$A$5:$A$154,0)),IF(ISNUMBER(MATCH(A160,$H$5:$H$13,0)),INDEX($J$5:$J$13,MATCH(A160,$H$5:$H$13,0)),"")))</f>
        <v/>
      </c>
      <c r="E160" s="15" t="str">
        <f>IF(OR(A160="",NOT(ISNUMBER(B160)),NOT(ISNUMBER(D160))),"",ROUND(B160*D160,2))</f>
        <v/>
      </c>
      <c r="F160" s="10" t="str">
        <f>IF(A160="","",IF(A160=$A$158,"ne peut pas se contenir elle-même",IF(OR(ISNUMBER(MATCH(A160,'Ingrédients'!$A$5:$A$154,0)),ISNUMBER(MATCH(A160,$H$5:$H$13,0))),IF(NOT(ISNUMBER(D160)),"prix manquant",IF(NOT(ISNUMBER(B160)),"quantité manquante",IF(ISNUMBER(MATCH(A160,'Ingrédients'!$A$5:$A$154,0)),"",IF(INDEX($K$5:$K$13,MATCH(A160,$H$5:$H$13,0))&gt;0,"recette de base incomplète","")))),IF(ISNUMBER(MATCH(A160,$H$5:$H$19,0)),"se trouve plus bas, la déplacer vers le haut","introuvable"))))</f>
        <v/>
      </c>
      <c r="L160">
        <f>IF(F160="",0,1)</f>
        <v>0</v>
      </c>
    </row>
    <row r="161" spans="1:12" x14ac:dyDescent="0.25">
      <c r="A161" s="5"/>
      <c r="B161" s="12"/>
      <c r="C161" t="str">
        <f>IF(A161="","",IF(ISNUMBER(MATCH(A161,'Ingrédients'!$A$5:$A$154,0)),INDEX('Ingrédients'!$B$5:$B$154,MATCH(A161,'Ingrédients'!$A$5:$A$154,0)),IF(ISNUMBER(MATCH(A161,$H$5:$H$13,0)),INDEX($I$5:$I$13,MATCH(A161,$H$5:$H$13,0)),"")))</f>
        <v/>
      </c>
      <c r="D161" s="13" t="str">
        <f>IF(A161="","",IF(ISNUMBER(MATCH(A161,'Ingrédients'!$A$5:$A$154,0)),INDEX('Ingrédients'!$G$5:$G$154,MATCH(A161,'Ingrédients'!$A$5:$A$154,0)),IF(ISNUMBER(MATCH(A161,$H$5:$H$13,0)),INDEX($J$5:$J$13,MATCH(A161,$H$5:$H$13,0)),"")))</f>
        <v/>
      </c>
      <c r="E161" s="15" t="str">
        <f>IF(OR(A161="",NOT(ISNUMBER(B161)),NOT(ISNUMBER(D161))),"",ROUND(B161*D161,2))</f>
        <v/>
      </c>
      <c r="F161" s="10" t="str">
        <f>IF(A161="","",IF(A161=$A$158,"ne peut pas se contenir elle-même",IF(OR(ISNUMBER(MATCH(A161,'Ingrédients'!$A$5:$A$154,0)),ISNUMBER(MATCH(A161,$H$5:$H$13,0))),IF(NOT(ISNUMBER(D161)),"prix manquant",IF(NOT(ISNUMBER(B161)),"quantité manquante",IF(ISNUMBER(MATCH(A161,'Ingrédients'!$A$5:$A$154,0)),"",IF(INDEX($K$5:$K$13,MATCH(A161,$H$5:$H$13,0))&gt;0,"recette de base incomplète","")))),IF(ISNUMBER(MATCH(A161,$H$5:$H$19,0)),"se trouve plus bas, la déplacer vers le haut","introuvable"))))</f>
        <v/>
      </c>
      <c r="L161">
        <f>IF(F161="",0,1)</f>
        <v>0</v>
      </c>
    </row>
    <row r="162" spans="1:12" x14ac:dyDescent="0.25">
      <c r="A162" s="5"/>
      <c r="B162" s="12"/>
      <c r="C162" t="str">
        <f>IF(A162="","",IF(ISNUMBER(MATCH(A162,'Ingrédients'!$A$5:$A$154,0)),INDEX('Ingrédients'!$B$5:$B$154,MATCH(A162,'Ingrédients'!$A$5:$A$154,0)),IF(ISNUMBER(MATCH(A162,$H$5:$H$13,0)),INDEX($I$5:$I$13,MATCH(A162,$H$5:$H$13,0)),"")))</f>
        <v/>
      </c>
      <c r="D162" s="13" t="str">
        <f>IF(A162="","",IF(ISNUMBER(MATCH(A162,'Ingrédients'!$A$5:$A$154,0)),INDEX('Ingrédients'!$G$5:$G$154,MATCH(A162,'Ingrédients'!$A$5:$A$154,0)),IF(ISNUMBER(MATCH(A162,$H$5:$H$13,0)),INDEX($J$5:$J$13,MATCH(A162,$H$5:$H$13,0)),"")))</f>
        <v/>
      </c>
      <c r="E162" s="15" t="str">
        <f>IF(OR(A162="",NOT(ISNUMBER(B162)),NOT(ISNUMBER(D162))),"",ROUND(B162*D162,2))</f>
        <v/>
      </c>
      <c r="F162" s="10" t="str">
        <f>IF(A162="","",IF(A162=$A$158,"ne peut pas se contenir elle-même",IF(OR(ISNUMBER(MATCH(A162,'Ingrédients'!$A$5:$A$154,0)),ISNUMBER(MATCH(A162,$H$5:$H$13,0))),IF(NOT(ISNUMBER(D162)),"prix manquant",IF(NOT(ISNUMBER(B162)),"quantité manquante",IF(ISNUMBER(MATCH(A162,'Ingrédients'!$A$5:$A$154,0)),"",IF(INDEX($K$5:$K$13,MATCH(A162,$H$5:$H$13,0))&gt;0,"recette de base incomplète","")))),IF(ISNUMBER(MATCH(A162,$H$5:$H$19,0)),"se trouve plus bas, la déplacer vers le haut","introuvable"))))</f>
        <v/>
      </c>
      <c r="L162">
        <f>IF(F162="",0,1)</f>
        <v>0</v>
      </c>
    </row>
    <row r="163" spans="1:12" x14ac:dyDescent="0.25">
      <c r="A163" s="5"/>
      <c r="B163" s="12"/>
      <c r="C163" t="str">
        <f>IF(A163="","",IF(ISNUMBER(MATCH(A163,'Ingrédients'!$A$5:$A$154,0)),INDEX('Ingrédients'!$B$5:$B$154,MATCH(A163,'Ingrédients'!$A$5:$A$154,0)),IF(ISNUMBER(MATCH(A163,$H$5:$H$13,0)),INDEX($I$5:$I$13,MATCH(A163,$H$5:$H$13,0)),"")))</f>
        <v/>
      </c>
      <c r="D163" s="13" t="str">
        <f>IF(A163="","",IF(ISNUMBER(MATCH(A163,'Ingrédients'!$A$5:$A$154,0)),INDEX('Ingrédients'!$G$5:$G$154,MATCH(A163,'Ingrédients'!$A$5:$A$154,0)),IF(ISNUMBER(MATCH(A163,$H$5:$H$13,0)),INDEX($J$5:$J$13,MATCH(A163,$H$5:$H$13,0)),"")))</f>
        <v/>
      </c>
      <c r="E163" s="15" t="str">
        <f>IF(OR(A163="",NOT(ISNUMBER(B163)),NOT(ISNUMBER(D163))),"",ROUND(B163*D163,2))</f>
        <v/>
      </c>
      <c r="F163" s="10" t="str">
        <f>IF(A163="","",IF(A163=$A$158,"ne peut pas se contenir elle-même",IF(OR(ISNUMBER(MATCH(A163,'Ingrédients'!$A$5:$A$154,0)),ISNUMBER(MATCH(A163,$H$5:$H$13,0))),IF(NOT(ISNUMBER(D163)),"prix manquant",IF(NOT(ISNUMBER(B163)),"quantité manquante",IF(ISNUMBER(MATCH(A163,'Ingrédients'!$A$5:$A$154,0)),"",IF(INDEX($K$5:$K$13,MATCH(A163,$H$5:$H$13,0))&gt;0,"recette de base incomplète","")))),IF(ISNUMBER(MATCH(A163,$H$5:$H$19,0)),"se trouve plus bas, la déplacer vers le haut","introuvable"))))</f>
        <v/>
      </c>
      <c r="L163">
        <f>IF(F163="",0,1)</f>
        <v>0</v>
      </c>
    </row>
    <row r="164" spans="1:12" x14ac:dyDescent="0.25">
      <c r="A164" s="5"/>
      <c r="B164" s="12"/>
      <c r="C164" t="str">
        <f>IF(A164="","",IF(ISNUMBER(MATCH(A164,'Ingrédients'!$A$5:$A$154,0)),INDEX('Ingrédients'!$B$5:$B$154,MATCH(A164,'Ingrédients'!$A$5:$A$154,0)),IF(ISNUMBER(MATCH(A164,$H$5:$H$13,0)),INDEX($I$5:$I$13,MATCH(A164,$H$5:$H$13,0)),"")))</f>
        <v/>
      </c>
      <c r="D164" s="13" t="str">
        <f>IF(A164="","",IF(ISNUMBER(MATCH(A164,'Ingrédients'!$A$5:$A$154,0)),INDEX('Ingrédients'!$G$5:$G$154,MATCH(A164,'Ingrédients'!$A$5:$A$154,0)),IF(ISNUMBER(MATCH(A164,$H$5:$H$13,0)),INDEX($J$5:$J$13,MATCH(A164,$H$5:$H$13,0)),"")))</f>
        <v/>
      </c>
      <c r="E164" s="15" t="str">
        <f>IF(OR(A164="",NOT(ISNUMBER(B164)),NOT(ISNUMBER(D164))),"",ROUND(B164*D164,2))</f>
        <v/>
      </c>
      <c r="F164" s="10" t="str">
        <f>IF(A164="","",IF(A164=$A$158,"ne peut pas se contenir elle-même",IF(OR(ISNUMBER(MATCH(A164,'Ingrédients'!$A$5:$A$154,0)),ISNUMBER(MATCH(A164,$H$5:$H$13,0))),IF(NOT(ISNUMBER(D164)),"prix manquant",IF(NOT(ISNUMBER(B164)),"quantité manquante",IF(ISNUMBER(MATCH(A164,'Ingrédients'!$A$5:$A$154,0)),"",IF(INDEX($K$5:$K$13,MATCH(A164,$H$5:$H$13,0))&gt;0,"recette de base incomplète","")))),IF(ISNUMBER(MATCH(A164,$H$5:$H$19,0)),"se trouve plus bas, la déplacer vers le haut","introuvable"))))</f>
        <v/>
      </c>
      <c r="L164">
        <f>IF(F164="",0,1)</f>
        <v>0</v>
      </c>
    </row>
    <row r="165" spans="1:12" x14ac:dyDescent="0.25">
      <c r="A165" s="5"/>
      <c r="B165" s="12"/>
      <c r="C165" t="str">
        <f>IF(A165="","",IF(ISNUMBER(MATCH(A165,'Ingrédients'!$A$5:$A$154,0)),INDEX('Ingrédients'!$B$5:$B$154,MATCH(A165,'Ingrédients'!$A$5:$A$154,0)),IF(ISNUMBER(MATCH(A165,$H$5:$H$13,0)),INDEX($I$5:$I$13,MATCH(A165,$H$5:$H$13,0)),"")))</f>
        <v/>
      </c>
      <c r="D165" s="13" t="str">
        <f>IF(A165="","",IF(ISNUMBER(MATCH(A165,'Ingrédients'!$A$5:$A$154,0)),INDEX('Ingrédients'!$G$5:$G$154,MATCH(A165,'Ingrédients'!$A$5:$A$154,0)),IF(ISNUMBER(MATCH(A165,$H$5:$H$13,0)),INDEX($J$5:$J$13,MATCH(A165,$H$5:$H$13,0)),"")))</f>
        <v/>
      </c>
      <c r="E165" s="15" t="str">
        <f>IF(OR(A165="",NOT(ISNUMBER(B165)),NOT(ISNUMBER(D165))),"",ROUND(B165*D165,2))</f>
        <v/>
      </c>
      <c r="F165" s="10" t="str">
        <f>IF(A165="","",IF(A165=$A$158,"ne peut pas se contenir elle-même",IF(OR(ISNUMBER(MATCH(A165,'Ingrédients'!$A$5:$A$154,0)),ISNUMBER(MATCH(A165,$H$5:$H$13,0))),IF(NOT(ISNUMBER(D165)),"prix manquant",IF(NOT(ISNUMBER(B165)),"quantité manquante",IF(ISNUMBER(MATCH(A165,'Ingrédients'!$A$5:$A$154,0)),"",IF(INDEX($K$5:$K$13,MATCH(A165,$H$5:$H$13,0))&gt;0,"recette de base incomplète","")))),IF(ISNUMBER(MATCH(A165,$H$5:$H$19,0)),"se trouve plus bas, la déplacer vers le haut","introuvable"))))</f>
        <v/>
      </c>
      <c r="L165">
        <f>IF(F165="",0,1)</f>
        <v>0</v>
      </c>
    </row>
    <row r="166" spans="1:12" x14ac:dyDescent="0.25">
      <c r="A166" s="5"/>
      <c r="B166" s="12"/>
      <c r="C166" t="str">
        <f>IF(A166="","",IF(ISNUMBER(MATCH(A166,'Ingrédients'!$A$5:$A$154,0)),INDEX('Ingrédients'!$B$5:$B$154,MATCH(A166,'Ingrédients'!$A$5:$A$154,0)),IF(ISNUMBER(MATCH(A166,$H$5:$H$13,0)),INDEX($I$5:$I$13,MATCH(A166,$H$5:$H$13,0)),"")))</f>
        <v/>
      </c>
      <c r="D166" s="13" t="str">
        <f>IF(A166="","",IF(ISNUMBER(MATCH(A166,'Ingrédients'!$A$5:$A$154,0)),INDEX('Ingrédients'!$G$5:$G$154,MATCH(A166,'Ingrédients'!$A$5:$A$154,0)),IF(ISNUMBER(MATCH(A166,$H$5:$H$13,0)),INDEX($J$5:$J$13,MATCH(A166,$H$5:$H$13,0)),"")))</f>
        <v/>
      </c>
      <c r="E166" s="15" t="str">
        <f>IF(OR(A166="",NOT(ISNUMBER(B166)),NOT(ISNUMBER(D166))),"",ROUND(B166*D166,2))</f>
        <v/>
      </c>
      <c r="F166" s="10" t="str">
        <f>IF(A166="","",IF(A166=$A$158,"ne peut pas se contenir elle-même",IF(OR(ISNUMBER(MATCH(A166,'Ingrédients'!$A$5:$A$154,0)),ISNUMBER(MATCH(A166,$H$5:$H$13,0))),IF(NOT(ISNUMBER(D166)),"prix manquant",IF(NOT(ISNUMBER(B166)),"quantité manquante",IF(ISNUMBER(MATCH(A166,'Ingrédients'!$A$5:$A$154,0)),"",IF(INDEX($K$5:$K$13,MATCH(A166,$H$5:$H$13,0))&gt;0,"recette de base incomplète","")))),IF(ISNUMBER(MATCH(A166,$H$5:$H$19,0)),"se trouve plus bas, la déplacer vers le haut","introuvable"))))</f>
        <v/>
      </c>
      <c r="L166">
        <f>IF(F166="",0,1)</f>
        <v>0</v>
      </c>
    </row>
    <row r="167" spans="1:12" x14ac:dyDescent="0.25">
      <c r="A167" s="5"/>
      <c r="B167" s="12"/>
      <c r="C167" t="str">
        <f>IF(A167="","",IF(ISNUMBER(MATCH(A167,'Ingrédients'!$A$5:$A$154,0)),INDEX('Ingrédients'!$B$5:$B$154,MATCH(A167,'Ingrédients'!$A$5:$A$154,0)),IF(ISNUMBER(MATCH(A167,$H$5:$H$13,0)),INDEX($I$5:$I$13,MATCH(A167,$H$5:$H$13,0)),"")))</f>
        <v/>
      </c>
      <c r="D167" s="13" t="str">
        <f>IF(A167="","",IF(ISNUMBER(MATCH(A167,'Ingrédients'!$A$5:$A$154,0)),INDEX('Ingrédients'!$G$5:$G$154,MATCH(A167,'Ingrédients'!$A$5:$A$154,0)),IF(ISNUMBER(MATCH(A167,$H$5:$H$13,0)),INDEX($J$5:$J$13,MATCH(A167,$H$5:$H$13,0)),"")))</f>
        <v/>
      </c>
      <c r="E167" s="15" t="str">
        <f>IF(OR(A167="",NOT(ISNUMBER(B167)),NOT(ISNUMBER(D167))),"",ROUND(B167*D167,2))</f>
        <v/>
      </c>
      <c r="F167" s="10" t="str">
        <f>IF(A167="","",IF(A167=$A$158,"ne peut pas se contenir elle-même",IF(OR(ISNUMBER(MATCH(A167,'Ingrédients'!$A$5:$A$154,0)),ISNUMBER(MATCH(A167,$H$5:$H$13,0))),IF(NOT(ISNUMBER(D167)),"prix manquant",IF(NOT(ISNUMBER(B167)),"quantité manquante",IF(ISNUMBER(MATCH(A167,'Ingrédients'!$A$5:$A$154,0)),"",IF(INDEX($K$5:$K$13,MATCH(A167,$H$5:$H$13,0))&gt;0,"recette de base incomplète","")))),IF(ISNUMBER(MATCH(A167,$H$5:$H$19,0)),"se trouve plus bas, la déplacer vers le haut","introuvable"))))</f>
        <v/>
      </c>
      <c r="L167">
        <f>IF(F167="",0,1)</f>
        <v>0</v>
      </c>
    </row>
    <row r="168" spans="1:12" x14ac:dyDescent="0.25">
      <c r="A168" s="5"/>
      <c r="B168" s="12"/>
      <c r="C168" t="str">
        <f>IF(A168="","",IF(ISNUMBER(MATCH(A168,'Ingrédients'!$A$5:$A$154,0)),INDEX('Ingrédients'!$B$5:$B$154,MATCH(A168,'Ingrédients'!$A$5:$A$154,0)),IF(ISNUMBER(MATCH(A168,$H$5:$H$13,0)),INDEX($I$5:$I$13,MATCH(A168,$H$5:$H$13,0)),"")))</f>
        <v/>
      </c>
      <c r="D168" s="13" t="str">
        <f>IF(A168="","",IF(ISNUMBER(MATCH(A168,'Ingrédients'!$A$5:$A$154,0)),INDEX('Ingrédients'!$G$5:$G$154,MATCH(A168,'Ingrédients'!$A$5:$A$154,0)),IF(ISNUMBER(MATCH(A168,$H$5:$H$13,0)),INDEX($J$5:$J$13,MATCH(A168,$H$5:$H$13,0)),"")))</f>
        <v/>
      </c>
      <c r="E168" s="15" t="str">
        <f>IF(OR(A168="",NOT(ISNUMBER(B168)),NOT(ISNUMBER(D168))),"",ROUND(B168*D168,2))</f>
        <v/>
      </c>
      <c r="F168" s="10" t="str">
        <f>IF(A168="","",IF(A168=$A$158,"ne peut pas se contenir elle-même",IF(OR(ISNUMBER(MATCH(A168,'Ingrédients'!$A$5:$A$154,0)),ISNUMBER(MATCH(A168,$H$5:$H$13,0))),IF(NOT(ISNUMBER(D168)),"prix manquant",IF(NOT(ISNUMBER(B168)),"quantité manquante",IF(ISNUMBER(MATCH(A168,'Ingrédients'!$A$5:$A$154,0)),"",IF(INDEX($K$5:$K$13,MATCH(A168,$H$5:$H$13,0))&gt;0,"recette de base incomplète","")))),IF(ISNUMBER(MATCH(A168,$H$5:$H$19,0)),"se trouve plus bas, la déplacer vers le haut","introuvable"))))</f>
        <v/>
      </c>
      <c r="L168">
        <f>IF(F168="",0,1)</f>
        <v>0</v>
      </c>
    </row>
    <row r="169" spans="1:12" x14ac:dyDescent="0.25">
      <c r="A169" s="5"/>
      <c r="B169" s="12"/>
      <c r="C169" t="str">
        <f>IF(A169="","",IF(ISNUMBER(MATCH(A169,'Ingrédients'!$A$5:$A$154,0)),INDEX('Ingrédients'!$B$5:$B$154,MATCH(A169,'Ingrédients'!$A$5:$A$154,0)),IF(ISNUMBER(MATCH(A169,$H$5:$H$13,0)),INDEX($I$5:$I$13,MATCH(A169,$H$5:$H$13,0)),"")))</f>
        <v/>
      </c>
      <c r="D169" s="13" t="str">
        <f>IF(A169="","",IF(ISNUMBER(MATCH(A169,'Ingrédients'!$A$5:$A$154,0)),INDEX('Ingrédients'!$G$5:$G$154,MATCH(A169,'Ingrédients'!$A$5:$A$154,0)),IF(ISNUMBER(MATCH(A169,$H$5:$H$13,0)),INDEX($J$5:$J$13,MATCH(A169,$H$5:$H$13,0)),"")))</f>
        <v/>
      </c>
      <c r="E169" s="15" t="str">
        <f>IF(OR(A169="",NOT(ISNUMBER(B169)),NOT(ISNUMBER(D169))),"",ROUND(B169*D169,2))</f>
        <v/>
      </c>
      <c r="F169" s="10" t="str">
        <f>IF(A169="","",IF(A169=$A$158,"ne peut pas se contenir elle-même",IF(OR(ISNUMBER(MATCH(A169,'Ingrédients'!$A$5:$A$154,0)),ISNUMBER(MATCH(A169,$H$5:$H$13,0))),IF(NOT(ISNUMBER(D169)),"prix manquant",IF(NOT(ISNUMBER(B169)),"quantité manquante",IF(ISNUMBER(MATCH(A169,'Ingrédients'!$A$5:$A$154,0)),"",IF(INDEX($K$5:$K$13,MATCH(A169,$H$5:$H$13,0))&gt;0,"recette de base incomplète","")))),IF(ISNUMBER(MATCH(A169,$H$5:$H$19,0)),"se trouve plus bas, la déplacer vers le haut","introuvable"))))</f>
        <v/>
      </c>
      <c r="L169">
        <f>IF(F169="",0,1)</f>
        <v>0</v>
      </c>
    </row>
    <row r="170" spans="1:12" x14ac:dyDescent="0.25">
      <c r="A170" s="5"/>
      <c r="B170" s="12"/>
      <c r="C170" t="str">
        <f>IF(A170="","",IF(ISNUMBER(MATCH(A170,'Ingrédients'!$A$5:$A$154,0)),INDEX('Ingrédients'!$B$5:$B$154,MATCH(A170,'Ingrédients'!$A$5:$A$154,0)),IF(ISNUMBER(MATCH(A170,$H$5:$H$13,0)),INDEX($I$5:$I$13,MATCH(A170,$H$5:$H$13,0)),"")))</f>
        <v/>
      </c>
      <c r="D170" s="13" t="str">
        <f>IF(A170="","",IF(ISNUMBER(MATCH(A170,'Ingrédients'!$A$5:$A$154,0)),INDEX('Ingrédients'!$G$5:$G$154,MATCH(A170,'Ingrédients'!$A$5:$A$154,0)),IF(ISNUMBER(MATCH(A170,$H$5:$H$13,0)),INDEX($J$5:$J$13,MATCH(A170,$H$5:$H$13,0)),"")))</f>
        <v/>
      </c>
      <c r="E170" s="15" t="str">
        <f>IF(OR(A170="",NOT(ISNUMBER(B170)),NOT(ISNUMBER(D170))),"",ROUND(B170*D170,2))</f>
        <v/>
      </c>
      <c r="F170" s="10" t="str">
        <f>IF(A170="","",IF(A170=$A$158,"ne peut pas se contenir elle-même",IF(OR(ISNUMBER(MATCH(A170,'Ingrédients'!$A$5:$A$154,0)),ISNUMBER(MATCH(A170,$H$5:$H$13,0))),IF(NOT(ISNUMBER(D170)),"prix manquant",IF(NOT(ISNUMBER(B170)),"quantité manquante",IF(ISNUMBER(MATCH(A170,'Ingrédients'!$A$5:$A$154,0)),"",IF(INDEX($K$5:$K$13,MATCH(A170,$H$5:$H$13,0))&gt;0,"recette de base incomplète","")))),IF(ISNUMBER(MATCH(A170,$H$5:$H$19,0)),"se trouve plus bas, la déplacer vers le haut","introuvable"))))</f>
        <v/>
      </c>
      <c r="L170">
        <f>IF(F170="",0,1)</f>
        <v>0</v>
      </c>
    </row>
    <row r="171" spans="1:12" x14ac:dyDescent="0.25">
      <c r="A171" s="5"/>
      <c r="B171" s="12"/>
      <c r="C171" t="str">
        <f>IF(A171="","",IF(ISNUMBER(MATCH(A171,'Ingrédients'!$A$5:$A$154,0)),INDEX('Ingrédients'!$B$5:$B$154,MATCH(A171,'Ingrédients'!$A$5:$A$154,0)),IF(ISNUMBER(MATCH(A171,$H$5:$H$13,0)),INDEX($I$5:$I$13,MATCH(A171,$H$5:$H$13,0)),"")))</f>
        <v/>
      </c>
      <c r="D171" s="13" t="str">
        <f>IF(A171="","",IF(ISNUMBER(MATCH(A171,'Ingrédients'!$A$5:$A$154,0)),INDEX('Ingrédients'!$G$5:$G$154,MATCH(A171,'Ingrédients'!$A$5:$A$154,0)),IF(ISNUMBER(MATCH(A171,$H$5:$H$13,0)),INDEX($J$5:$J$13,MATCH(A171,$H$5:$H$13,0)),"")))</f>
        <v/>
      </c>
      <c r="E171" s="15" t="str">
        <f>IF(OR(A171="",NOT(ISNUMBER(B171)),NOT(ISNUMBER(D171))),"",ROUND(B171*D171,2))</f>
        <v/>
      </c>
      <c r="F171" s="10" t="str">
        <f>IF(A171="","",IF(A171=$A$158,"ne peut pas se contenir elle-même",IF(OR(ISNUMBER(MATCH(A171,'Ingrédients'!$A$5:$A$154,0)),ISNUMBER(MATCH(A171,$H$5:$H$13,0))),IF(NOT(ISNUMBER(D171)),"prix manquant",IF(NOT(ISNUMBER(B171)),"quantité manquante",IF(ISNUMBER(MATCH(A171,'Ingrédients'!$A$5:$A$154,0)),"",IF(INDEX($K$5:$K$13,MATCH(A171,$H$5:$H$13,0))&gt;0,"recette de base incomplète","")))),IF(ISNUMBER(MATCH(A171,$H$5:$H$19,0)),"se trouve plus bas, la déplacer vers le haut","introuvable"))))</f>
        <v/>
      </c>
      <c r="L171">
        <f>IF(F171="",0,1)</f>
        <v>0</v>
      </c>
    </row>
    <row r="172" spans="1:5" x14ac:dyDescent="0.25">
      <c r="A172" s="16" t="s">
        <v>47</v>
      </c>
      <c r="E172" s="9" t="str">
        <f>IF(A158="","",ROUND(SUM(E160:E171),2))</f>
        <v/>
      </c>
    </row>
    <row r="173" spans="1:5" x14ac:dyDescent="0.25">
      <c r="A173" s="16" t="s">
        <v>39</v>
      </c>
      <c r="E173" s="17" t="str">
        <f>IF(OR(A158="",NOT(ISNUMBER(C158))),"",IF(C158&lt;=0,"",E172/C158))</f>
        <v/>
      </c>
    </row>
    <row r="175" spans="1:5" x14ac:dyDescent="0.25">
      <c r="A175" s="11"/>
      <c r="B175" s="2" t="s">
        <v>42</v>
      </c>
      <c r="C175" s="12"/>
      <c r="D175" s="5"/>
      <c r="E175" s="10" t="str">
        <f>IF(A175="","",IF(COUNTIF($H$5:$H$19,A175)&gt;1,"nom en double, seul le premier compte",IF(ISNUMBER(MATCH(A175,'Ingrédients'!$A$5:$A$154,0)),"ce nom est aussi un ingrédient",IF(NOT(ISNUMBER(C175)),"«La production donne» manque",IF(C175&lt;=0,"«La production donne» manque",IF(SUM(L177:L188)&gt;0,"vérifier les lignes avec remarque",""))))))</f>
        <v/>
      </c>
    </row>
    <row r="176" spans="1:6" x14ac:dyDescent="0.25">
      <c r="A176" s="4" t="s">
        <v>43</v>
      </c>
      <c r="B176" s="4" t="s">
        <v>44</v>
      </c>
      <c r="C176" s="4" t="s">
        <v>18</v>
      </c>
      <c r="D176" s="4" t="s">
        <v>45</v>
      </c>
      <c r="E176" s="4" t="s">
        <v>46</v>
      </c>
      <c r="F176" s="4" t="s">
        <v>24</v>
      </c>
    </row>
    <row r="177" spans="1:12" x14ac:dyDescent="0.25">
      <c r="A177" s="5"/>
      <c r="B177" s="12"/>
      <c r="C177" t="str">
        <f>IF(A177="","",IF(ISNUMBER(MATCH(A177,'Ingrédients'!$A$5:$A$154,0)),INDEX('Ingrédients'!$B$5:$B$154,MATCH(A177,'Ingrédients'!$A$5:$A$154,0)),IF(ISNUMBER(MATCH(A177,$H$5:$H$14,0)),INDEX($I$5:$I$14,MATCH(A177,$H$5:$H$14,0)),"")))</f>
        <v/>
      </c>
      <c r="D177" s="13" t="str">
        <f>IF(A177="","",IF(ISNUMBER(MATCH(A177,'Ingrédients'!$A$5:$A$154,0)),INDEX('Ingrédients'!$G$5:$G$154,MATCH(A177,'Ingrédients'!$A$5:$A$154,0)),IF(ISNUMBER(MATCH(A177,$H$5:$H$14,0)),INDEX($J$5:$J$14,MATCH(A177,$H$5:$H$14,0)),"")))</f>
        <v/>
      </c>
      <c r="E177" s="15" t="str">
        <f>IF(OR(A177="",NOT(ISNUMBER(B177)),NOT(ISNUMBER(D177))),"",ROUND(B177*D177,2))</f>
        <v/>
      </c>
      <c r="F177" s="10" t="str">
        <f>IF(A177="","",IF(A177=$A$175,"ne peut pas se contenir elle-même",IF(OR(ISNUMBER(MATCH(A177,'Ingrédients'!$A$5:$A$154,0)),ISNUMBER(MATCH(A177,$H$5:$H$14,0))),IF(NOT(ISNUMBER(D177)),"prix manquant",IF(NOT(ISNUMBER(B177)),"quantité manquante",IF(ISNUMBER(MATCH(A177,'Ingrédients'!$A$5:$A$154,0)),"",IF(INDEX($K$5:$K$14,MATCH(A177,$H$5:$H$14,0))&gt;0,"recette de base incomplète","")))),IF(ISNUMBER(MATCH(A177,$H$5:$H$19,0)),"se trouve plus bas, la déplacer vers le haut","introuvable"))))</f>
        <v/>
      </c>
      <c r="L177">
        <f>IF(F177="",0,1)</f>
        <v>0</v>
      </c>
    </row>
    <row r="178" spans="1:12" x14ac:dyDescent="0.25">
      <c r="A178" s="5"/>
      <c r="B178" s="12"/>
      <c r="C178" t="str">
        <f>IF(A178="","",IF(ISNUMBER(MATCH(A178,'Ingrédients'!$A$5:$A$154,0)),INDEX('Ingrédients'!$B$5:$B$154,MATCH(A178,'Ingrédients'!$A$5:$A$154,0)),IF(ISNUMBER(MATCH(A178,$H$5:$H$14,0)),INDEX($I$5:$I$14,MATCH(A178,$H$5:$H$14,0)),"")))</f>
        <v/>
      </c>
      <c r="D178" s="13" t="str">
        <f>IF(A178="","",IF(ISNUMBER(MATCH(A178,'Ingrédients'!$A$5:$A$154,0)),INDEX('Ingrédients'!$G$5:$G$154,MATCH(A178,'Ingrédients'!$A$5:$A$154,0)),IF(ISNUMBER(MATCH(A178,$H$5:$H$14,0)),INDEX($J$5:$J$14,MATCH(A178,$H$5:$H$14,0)),"")))</f>
        <v/>
      </c>
      <c r="E178" s="15" t="str">
        <f>IF(OR(A178="",NOT(ISNUMBER(B178)),NOT(ISNUMBER(D178))),"",ROUND(B178*D178,2))</f>
        <v/>
      </c>
      <c r="F178" s="10" t="str">
        <f>IF(A178="","",IF(A178=$A$175,"ne peut pas se contenir elle-même",IF(OR(ISNUMBER(MATCH(A178,'Ingrédients'!$A$5:$A$154,0)),ISNUMBER(MATCH(A178,$H$5:$H$14,0))),IF(NOT(ISNUMBER(D178)),"prix manquant",IF(NOT(ISNUMBER(B178)),"quantité manquante",IF(ISNUMBER(MATCH(A178,'Ingrédients'!$A$5:$A$154,0)),"",IF(INDEX($K$5:$K$14,MATCH(A178,$H$5:$H$14,0))&gt;0,"recette de base incomplète","")))),IF(ISNUMBER(MATCH(A178,$H$5:$H$19,0)),"se trouve plus bas, la déplacer vers le haut","introuvable"))))</f>
        <v/>
      </c>
      <c r="L178">
        <f>IF(F178="",0,1)</f>
        <v>0</v>
      </c>
    </row>
    <row r="179" spans="1:12" x14ac:dyDescent="0.25">
      <c r="A179" s="5"/>
      <c r="B179" s="12"/>
      <c r="C179" t="str">
        <f>IF(A179="","",IF(ISNUMBER(MATCH(A179,'Ingrédients'!$A$5:$A$154,0)),INDEX('Ingrédients'!$B$5:$B$154,MATCH(A179,'Ingrédients'!$A$5:$A$154,0)),IF(ISNUMBER(MATCH(A179,$H$5:$H$14,0)),INDEX($I$5:$I$14,MATCH(A179,$H$5:$H$14,0)),"")))</f>
        <v/>
      </c>
      <c r="D179" s="13" t="str">
        <f>IF(A179="","",IF(ISNUMBER(MATCH(A179,'Ingrédients'!$A$5:$A$154,0)),INDEX('Ingrédients'!$G$5:$G$154,MATCH(A179,'Ingrédients'!$A$5:$A$154,0)),IF(ISNUMBER(MATCH(A179,$H$5:$H$14,0)),INDEX($J$5:$J$14,MATCH(A179,$H$5:$H$14,0)),"")))</f>
        <v/>
      </c>
      <c r="E179" s="15" t="str">
        <f>IF(OR(A179="",NOT(ISNUMBER(B179)),NOT(ISNUMBER(D179))),"",ROUND(B179*D179,2))</f>
        <v/>
      </c>
      <c r="F179" s="10" t="str">
        <f>IF(A179="","",IF(A179=$A$175,"ne peut pas se contenir elle-même",IF(OR(ISNUMBER(MATCH(A179,'Ingrédients'!$A$5:$A$154,0)),ISNUMBER(MATCH(A179,$H$5:$H$14,0))),IF(NOT(ISNUMBER(D179)),"prix manquant",IF(NOT(ISNUMBER(B179)),"quantité manquante",IF(ISNUMBER(MATCH(A179,'Ingrédients'!$A$5:$A$154,0)),"",IF(INDEX($K$5:$K$14,MATCH(A179,$H$5:$H$14,0))&gt;0,"recette de base incomplète","")))),IF(ISNUMBER(MATCH(A179,$H$5:$H$19,0)),"se trouve plus bas, la déplacer vers le haut","introuvable"))))</f>
        <v/>
      </c>
      <c r="L179">
        <f>IF(F179="",0,1)</f>
        <v>0</v>
      </c>
    </row>
    <row r="180" spans="1:12" x14ac:dyDescent="0.25">
      <c r="A180" s="5"/>
      <c r="B180" s="12"/>
      <c r="C180" t="str">
        <f>IF(A180="","",IF(ISNUMBER(MATCH(A180,'Ingrédients'!$A$5:$A$154,0)),INDEX('Ingrédients'!$B$5:$B$154,MATCH(A180,'Ingrédients'!$A$5:$A$154,0)),IF(ISNUMBER(MATCH(A180,$H$5:$H$14,0)),INDEX($I$5:$I$14,MATCH(A180,$H$5:$H$14,0)),"")))</f>
        <v/>
      </c>
      <c r="D180" s="13" t="str">
        <f>IF(A180="","",IF(ISNUMBER(MATCH(A180,'Ingrédients'!$A$5:$A$154,0)),INDEX('Ingrédients'!$G$5:$G$154,MATCH(A180,'Ingrédients'!$A$5:$A$154,0)),IF(ISNUMBER(MATCH(A180,$H$5:$H$14,0)),INDEX($J$5:$J$14,MATCH(A180,$H$5:$H$14,0)),"")))</f>
        <v/>
      </c>
      <c r="E180" s="15" t="str">
        <f>IF(OR(A180="",NOT(ISNUMBER(B180)),NOT(ISNUMBER(D180))),"",ROUND(B180*D180,2))</f>
        <v/>
      </c>
      <c r="F180" s="10" t="str">
        <f>IF(A180="","",IF(A180=$A$175,"ne peut pas se contenir elle-même",IF(OR(ISNUMBER(MATCH(A180,'Ingrédients'!$A$5:$A$154,0)),ISNUMBER(MATCH(A180,$H$5:$H$14,0))),IF(NOT(ISNUMBER(D180)),"prix manquant",IF(NOT(ISNUMBER(B180)),"quantité manquante",IF(ISNUMBER(MATCH(A180,'Ingrédients'!$A$5:$A$154,0)),"",IF(INDEX($K$5:$K$14,MATCH(A180,$H$5:$H$14,0))&gt;0,"recette de base incomplète","")))),IF(ISNUMBER(MATCH(A180,$H$5:$H$19,0)),"se trouve plus bas, la déplacer vers le haut","introuvable"))))</f>
        <v/>
      </c>
      <c r="L180">
        <f>IF(F180="",0,1)</f>
        <v>0</v>
      </c>
    </row>
    <row r="181" spans="1:12" x14ac:dyDescent="0.25">
      <c r="A181" s="5"/>
      <c r="B181" s="12"/>
      <c r="C181" t="str">
        <f>IF(A181="","",IF(ISNUMBER(MATCH(A181,'Ingrédients'!$A$5:$A$154,0)),INDEX('Ingrédients'!$B$5:$B$154,MATCH(A181,'Ingrédients'!$A$5:$A$154,0)),IF(ISNUMBER(MATCH(A181,$H$5:$H$14,0)),INDEX($I$5:$I$14,MATCH(A181,$H$5:$H$14,0)),"")))</f>
        <v/>
      </c>
      <c r="D181" s="13" t="str">
        <f>IF(A181="","",IF(ISNUMBER(MATCH(A181,'Ingrédients'!$A$5:$A$154,0)),INDEX('Ingrédients'!$G$5:$G$154,MATCH(A181,'Ingrédients'!$A$5:$A$154,0)),IF(ISNUMBER(MATCH(A181,$H$5:$H$14,0)),INDEX($J$5:$J$14,MATCH(A181,$H$5:$H$14,0)),"")))</f>
        <v/>
      </c>
      <c r="E181" s="15" t="str">
        <f>IF(OR(A181="",NOT(ISNUMBER(B181)),NOT(ISNUMBER(D181))),"",ROUND(B181*D181,2))</f>
        <v/>
      </c>
      <c r="F181" s="10" t="str">
        <f>IF(A181="","",IF(A181=$A$175,"ne peut pas se contenir elle-même",IF(OR(ISNUMBER(MATCH(A181,'Ingrédients'!$A$5:$A$154,0)),ISNUMBER(MATCH(A181,$H$5:$H$14,0))),IF(NOT(ISNUMBER(D181)),"prix manquant",IF(NOT(ISNUMBER(B181)),"quantité manquante",IF(ISNUMBER(MATCH(A181,'Ingrédients'!$A$5:$A$154,0)),"",IF(INDEX($K$5:$K$14,MATCH(A181,$H$5:$H$14,0))&gt;0,"recette de base incomplète","")))),IF(ISNUMBER(MATCH(A181,$H$5:$H$19,0)),"se trouve plus bas, la déplacer vers le haut","introuvable"))))</f>
        <v/>
      </c>
      <c r="L181">
        <f>IF(F181="",0,1)</f>
        <v>0</v>
      </c>
    </row>
    <row r="182" spans="1:12" x14ac:dyDescent="0.25">
      <c r="A182" s="5"/>
      <c r="B182" s="12"/>
      <c r="C182" t="str">
        <f>IF(A182="","",IF(ISNUMBER(MATCH(A182,'Ingrédients'!$A$5:$A$154,0)),INDEX('Ingrédients'!$B$5:$B$154,MATCH(A182,'Ingrédients'!$A$5:$A$154,0)),IF(ISNUMBER(MATCH(A182,$H$5:$H$14,0)),INDEX($I$5:$I$14,MATCH(A182,$H$5:$H$14,0)),"")))</f>
        <v/>
      </c>
      <c r="D182" s="13" t="str">
        <f>IF(A182="","",IF(ISNUMBER(MATCH(A182,'Ingrédients'!$A$5:$A$154,0)),INDEX('Ingrédients'!$G$5:$G$154,MATCH(A182,'Ingrédients'!$A$5:$A$154,0)),IF(ISNUMBER(MATCH(A182,$H$5:$H$14,0)),INDEX($J$5:$J$14,MATCH(A182,$H$5:$H$14,0)),"")))</f>
        <v/>
      </c>
      <c r="E182" s="15" t="str">
        <f>IF(OR(A182="",NOT(ISNUMBER(B182)),NOT(ISNUMBER(D182))),"",ROUND(B182*D182,2))</f>
        <v/>
      </c>
      <c r="F182" s="10" t="str">
        <f>IF(A182="","",IF(A182=$A$175,"ne peut pas se contenir elle-même",IF(OR(ISNUMBER(MATCH(A182,'Ingrédients'!$A$5:$A$154,0)),ISNUMBER(MATCH(A182,$H$5:$H$14,0))),IF(NOT(ISNUMBER(D182)),"prix manquant",IF(NOT(ISNUMBER(B182)),"quantité manquante",IF(ISNUMBER(MATCH(A182,'Ingrédients'!$A$5:$A$154,0)),"",IF(INDEX($K$5:$K$14,MATCH(A182,$H$5:$H$14,0))&gt;0,"recette de base incomplète","")))),IF(ISNUMBER(MATCH(A182,$H$5:$H$19,0)),"se trouve plus bas, la déplacer vers le haut","introuvable"))))</f>
        <v/>
      </c>
      <c r="L182">
        <f>IF(F182="",0,1)</f>
        <v>0</v>
      </c>
    </row>
    <row r="183" spans="1:12" x14ac:dyDescent="0.25">
      <c r="A183" s="5"/>
      <c r="B183" s="12"/>
      <c r="C183" t="str">
        <f>IF(A183="","",IF(ISNUMBER(MATCH(A183,'Ingrédients'!$A$5:$A$154,0)),INDEX('Ingrédients'!$B$5:$B$154,MATCH(A183,'Ingrédients'!$A$5:$A$154,0)),IF(ISNUMBER(MATCH(A183,$H$5:$H$14,0)),INDEX($I$5:$I$14,MATCH(A183,$H$5:$H$14,0)),"")))</f>
        <v/>
      </c>
      <c r="D183" s="13" t="str">
        <f>IF(A183="","",IF(ISNUMBER(MATCH(A183,'Ingrédients'!$A$5:$A$154,0)),INDEX('Ingrédients'!$G$5:$G$154,MATCH(A183,'Ingrédients'!$A$5:$A$154,0)),IF(ISNUMBER(MATCH(A183,$H$5:$H$14,0)),INDEX($J$5:$J$14,MATCH(A183,$H$5:$H$14,0)),"")))</f>
        <v/>
      </c>
      <c r="E183" s="15" t="str">
        <f>IF(OR(A183="",NOT(ISNUMBER(B183)),NOT(ISNUMBER(D183))),"",ROUND(B183*D183,2))</f>
        <v/>
      </c>
      <c r="F183" s="10" t="str">
        <f>IF(A183="","",IF(A183=$A$175,"ne peut pas se contenir elle-même",IF(OR(ISNUMBER(MATCH(A183,'Ingrédients'!$A$5:$A$154,0)),ISNUMBER(MATCH(A183,$H$5:$H$14,0))),IF(NOT(ISNUMBER(D183)),"prix manquant",IF(NOT(ISNUMBER(B183)),"quantité manquante",IF(ISNUMBER(MATCH(A183,'Ingrédients'!$A$5:$A$154,0)),"",IF(INDEX($K$5:$K$14,MATCH(A183,$H$5:$H$14,0))&gt;0,"recette de base incomplète","")))),IF(ISNUMBER(MATCH(A183,$H$5:$H$19,0)),"se trouve plus bas, la déplacer vers le haut","introuvable"))))</f>
        <v/>
      </c>
      <c r="L183">
        <f>IF(F183="",0,1)</f>
        <v>0</v>
      </c>
    </row>
    <row r="184" spans="1:12" x14ac:dyDescent="0.25">
      <c r="A184" s="5"/>
      <c r="B184" s="12"/>
      <c r="C184" t="str">
        <f>IF(A184="","",IF(ISNUMBER(MATCH(A184,'Ingrédients'!$A$5:$A$154,0)),INDEX('Ingrédients'!$B$5:$B$154,MATCH(A184,'Ingrédients'!$A$5:$A$154,0)),IF(ISNUMBER(MATCH(A184,$H$5:$H$14,0)),INDEX($I$5:$I$14,MATCH(A184,$H$5:$H$14,0)),"")))</f>
        <v/>
      </c>
      <c r="D184" s="13" t="str">
        <f>IF(A184="","",IF(ISNUMBER(MATCH(A184,'Ingrédients'!$A$5:$A$154,0)),INDEX('Ingrédients'!$G$5:$G$154,MATCH(A184,'Ingrédients'!$A$5:$A$154,0)),IF(ISNUMBER(MATCH(A184,$H$5:$H$14,0)),INDEX($J$5:$J$14,MATCH(A184,$H$5:$H$14,0)),"")))</f>
        <v/>
      </c>
      <c r="E184" s="15" t="str">
        <f>IF(OR(A184="",NOT(ISNUMBER(B184)),NOT(ISNUMBER(D184))),"",ROUND(B184*D184,2))</f>
        <v/>
      </c>
      <c r="F184" s="10" t="str">
        <f>IF(A184="","",IF(A184=$A$175,"ne peut pas se contenir elle-même",IF(OR(ISNUMBER(MATCH(A184,'Ingrédients'!$A$5:$A$154,0)),ISNUMBER(MATCH(A184,$H$5:$H$14,0))),IF(NOT(ISNUMBER(D184)),"prix manquant",IF(NOT(ISNUMBER(B184)),"quantité manquante",IF(ISNUMBER(MATCH(A184,'Ingrédients'!$A$5:$A$154,0)),"",IF(INDEX($K$5:$K$14,MATCH(A184,$H$5:$H$14,0))&gt;0,"recette de base incomplète","")))),IF(ISNUMBER(MATCH(A184,$H$5:$H$19,0)),"se trouve plus bas, la déplacer vers le haut","introuvable"))))</f>
        <v/>
      </c>
      <c r="L184">
        <f>IF(F184="",0,1)</f>
        <v>0</v>
      </c>
    </row>
    <row r="185" spans="1:12" x14ac:dyDescent="0.25">
      <c r="A185" s="5"/>
      <c r="B185" s="12"/>
      <c r="C185" t="str">
        <f>IF(A185="","",IF(ISNUMBER(MATCH(A185,'Ingrédients'!$A$5:$A$154,0)),INDEX('Ingrédients'!$B$5:$B$154,MATCH(A185,'Ingrédients'!$A$5:$A$154,0)),IF(ISNUMBER(MATCH(A185,$H$5:$H$14,0)),INDEX($I$5:$I$14,MATCH(A185,$H$5:$H$14,0)),"")))</f>
        <v/>
      </c>
      <c r="D185" s="13" t="str">
        <f>IF(A185="","",IF(ISNUMBER(MATCH(A185,'Ingrédients'!$A$5:$A$154,0)),INDEX('Ingrédients'!$G$5:$G$154,MATCH(A185,'Ingrédients'!$A$5:$A$154,0)),IF(ISNUMBER(MATCH(A185,$H$5:$H$14,0)),INDEX($J$5:$J$14,MATCH(A185,$H$5:$H$14,0)),"")))</f>
        <v/>
      </c>
      <c r="E185" s="15" t="str">
        <f>IF(OR(A185="",NOT(ISNUMBER(B185)),NOT(ISNUMBER(D185))),"",ROUND(B185*D185,2))</f>
        <v/>
      </c>
      <c r="F185" s="10" t="str">
        <f>IF(A185="","",IF(A185=$A$175,"ne peut pas se contenir elle-même",IF(OR(ISNUMBER(MATCH(A185,'Ingrédients'!$A$5:$A$154,0)),ISNUMBER(MATCH(A185,$H$5:$H$14,0))),IF(NOT(ISNUMBER(D185)),"prix manquant",IF(NOT(ISNUMBER(B185)),"quantité manquante",IF(ISNUMBER(MATCH(A185,'Ingrédients'!$A$5:$A$154,0)),"",IF(INDEX($K$5:$K$14,MATCH(A185,$H$5:$H$14,0))&gt;0,"recette de base incomplète","")))),IF(ISNUMBER(MATCH(A185,$H$5:$H$19,0)),"se trouve plus bas, la déplacer vers le haut","introuvable"))))</f>
        <v/>
      </c>
      <c r="L185">
        <f>IF(F185="",0,1)</f>
        <v>0</v>
      </c>
    </row>
    <row r="186" spans="1:12" x14ac:dyDescent="0.25">
      <c r="A186" s="5"/>
      <c r="B186" s="12"/>
      <c r="C186" t="str">
        <f>IF(A186="","",IF(ISNUMBER(MATCH(A186,'Ingrédients'!$A$5:$A$154,0)),INDEX('Ingrédients'!$B$5:$B$154,MATCH(A186,'Ingrédients'!$A$5:$A$154,0)),IF(ISNUMBER(MATCH(A186,$H$5:$H$14,0)),INDEX($I$5:$I$14,MATCH(A186,$H$5:$H$14,0)),"")))</f>
        <v/>
      </c>
      <c r="D186" s="13" t="str">
        <f>IF(A186="","",IF(ISNUMBER(MATCH(A186,'Ingrédients'!$A$5:$A$154,0)),INDEX('Ingrédients'!$G$5:$G$154,MATCH(A186,'Ingrédients'!$A$5:$A$154,0)),IF(ISNUMBER(MATCH(A186,$H$5:$H$14,0)),INDEX($J$5:$J$14,MATCH(A186,$H$5:$H$14,0)),"")))</f>
        <v/>
      </c>
      <c r="E186" s="15" t="str">
        <f>IF(OR(A186="",NOT(ISNUMBER(B186)),NOT(ISNUMBER(D186))),"",ROUND(B186*D186,2))</f>
        <v/>
      </c>
      <c r="F186" s="10" t="str">
        <f>IF(A186="","",IF(A186=$A$175,"ne peut pas se contenir elle-même",IF(OR(ISNUMBER(MATCH(A186,'Ingrédients'!$A$5:$A$154,0)),ISNUMBER(MATCH(A186,$H$5:$H$14,0))),IF(NOT(ISNUMBER(D186)),"prix manquant",IF(NOT(ISNUMBER(B186)),"quantité manquante",IF(ISNUMBER(MATCH(A186,'Ingrédients'!$A$5:$A$154,0)),"",IF(INDEX($K$5:$K$14,MATCH(A186,$H$5:$H$14,0))&gt;0,"recette de base incomplète","")))),IF(ISNUMBER(MATCH(A186,$H$5:$H$19,0)),"se trouve plus bas, la déplacer vers le haut","introuvable"))))</f>
        <v/>
      </c>
      <c r="L186">
        <f>IF(F186="",0,1)</f>
        <v>0</v>
      </c>
    </row>
    <row r="187" spans="1:12" x14ac:dyDescent="0.25">
      <c r="A187" s="5"/>
      <c r="B187" s="12"/>
      <c r="C187" t="str">
        <f>IF(A187="","",IF(ISNUMBER(MATCH(A187,'Ingrédients'!$A$5:$A$154,0)),INDEX('Ingrédients'!$B$5:$B$154,MATCH(A187,'Ingrédients'!$A$5:$A$154,0)),IF(ISNUMBER(MATCH(A187,$H$5:$H$14,0)),INDEX($I$5:$I$14,MATCH(A187,$H$5:$H$14,0)),"")))</f>
        <v/>
      </c>
      <c r="D187" s="13" t="str">
        <f>IF(A187="","",IF(ISNUMBER(MATCH(A187,'Ingrédients'!$A$5:$A$154,0)),INDEX('Ingrédients'!$G$5:$G$154,MATCH(A187,'Ingrédients'!$A$5:$A$154,0)),IF(ISNUMBER(MATCH(A187,$H$5:$H$14,0)),INDEX($J$5:$J$14,MATCH(A187,$H$5:$H$14,0)),"")))</f>
        <v/>
      </c>
      <c r="E187" s="15" t="str">
        <f>IF(OR(A187="",NOT(ISNUMBER(B187)),NOT(ISNUMBER(D187))),"",ROUND(B187*D187,2))</f>
        <v/>
      </c>
      <c r="F187" s="10" t="str">
        <f>IF(A187="","",IF(A187=$A$175,"ne peut pas se contenir elle-même",IF(OR(ISNUMBER(MATCH(A187,'Ingrédients'!$A$5:$A$154,0)),ISNUMBER(MATCH(A187,$H$5:$H$14,0))),IF(NOT(ISNUMBER(D187)),"prix manquant",IF(NOT(ISNUMBER(B187)),"quantité manquante",IF(ISNUMBER(MATCH(A187,'Ingrédients'!$A$5:$A$154,0)),"",IF(INDEX($K$5:$K$14,MATCH(A187,$H$5:$H$14,0))&gt;0,"recette de base incomplète","")))),IF(ISNUMBER(MATCH(A187,$H$5:$H$19,0)),"se trouve plus bas, la déplacer vers le haut","introuvable"))))</f>
        <v/>
      </c>
      <c r="L187">
        <f>IF(F187="",0,1)</f>
        <v>0</v>
      </c>
    </row>
    <row r="188" spans="1:12" x14ac:dyDescent="0.25">
      <c r="A188" s="5"/>
      <c r="B188" s="12"/>
      <c r="C188" t="str">
        <f>IF(A188="","",IF(ISNUMBER(MATCH(A188,'Ingrédients'!$A$5:$A$154,0)),INDEX('Ingrédients'!$B$5:$B$154,MATCH(A188,'Ingrédients'!$A$5:$A$154,0)),IF(ISNUMBER(MATCH(A188,$H$5:$H$14,0)),INDEX($I$5:$I$14,MATCH(A188,$H$5:$H$14,0)),"")))</f>
        <v/>
      </c>
      <c r="D188" s="13" t="str">
        <f>IF(A188="","",IF(ISNUMBER(MATCH(A188,'Ingrédients'!$A$5:$A$154,0)),INDEX('Ingrédients'!$G$5:$G$154,MATCH(A188,'Ingrédients'!$A$5:$A$154,0)),IF(ISNUMBER(MATCH(A188,$H$5:$H$14,0)),INDEX($J$5:$J$14,MATCH(A188,$H$5:$H$14,0)),"")))</f>
        <v/>
      </c>
      <c r="E188" s="15" t="str">
        <f>IF(OR(A188="",NOT(ISNUMBER(B188)),NOT(ISNUMBER(D188))),"",ROUND(B188*D188,2))</f>
        <v/>
      </c>
      <c r="F188" s="10" t="str">
        <f>IF(A188="","",IF(A188=$A$175,"ne peut pas se contenir elle-même",IF(OR(ISNUMBER(MATCH(A188,'Ingrédients'!$A$5:$A$154,0)),ISNUMBER(MATCH(A188,$H$5:$H$14,0))),IF(NOT(ISNUMBER(D188)),"prix manquant",IF(NOT(ISNUMBER(B188)),"quantité manquante",IF(ISNUMBER(MATCH(A188,'Ingrédients'!$A$5:$A$154,0)),"",IF(INDEX($K$5:$K$14,MATCH(A188,$H$5:$H$14,0))&gt;0,"recette de base incomplète","")))),IF(ISNUMBER(MATCH(A188,$H$5:$H$19,0)),"se trouve plus bas, la déplacer vers le haut","introuvable"))))</f>
        <v/>
      </c>
      <c r="L188">
        <f>IF(F188="",0,1)</f>
        <v>0</v>
      </c>
    </row>
    <row r="189" spans="1:5" x14ac:dyDescent="0.25">
      <c r="A189" s="16" t="s">
        <v>47</v>
      </c>
      <c r="E189" s="9" t="str">
        <f>IF(A175="","",ROUND(SUM(E177:E188),2))</f>
        <v/>
      </c>
    </row>
    <row r="190" spans="1:5" x14ac:dyDescent="0.25">
      <c r="A190" s="16" t="s">
        <v>39</v>
      </c>
      <c r="E190" s="17" t="str">
        <f>IF(OR(A175="",NOT(ISNUMBER(C175))),"",IF(C175&lt;=0,"",E189/C175))</f>
        <v/>
      </c>
    </row>
    <row r="192" spans="1:5" x14ac:dyDescent="0.25">
      <c r="A192" s="11"/>
      <c r="B192" s="2" t="s">
        <v>42</v>
      </c>
      <c r="C192" s="12"/>
      <c r="D192" s="5"/>
      <c r="E192" s="10" t="str">
        <f>IF(A192="","",IF(COUNTIF($H$5:$H$19,A192)&gt;1,"nom en double, seul le premier compte",IF(ISNUMBER(MATCH(A192,'Ingrédients'!$A$5:$A$154,0)),"ce nom est aussi un ingrédient",IF(NOT(ISNUMBER(C192)),"«La production donne» manque",IF(C192&lt;=0,"«La production donne» manque",IF(SUM(L194:L205)&gt;0,"vérifier les lignes avec remarque",""))))))</f>
        <v/>
      </c>
    </row>
    <row r="193" spans="1:6" x14ac:dyDescent="0.25">
      <c r="A193" s="4" t="s">
        <v>43</v>
      </c>
      <c r="B193" s="4" t="s">
        <v>44</v>
      </c>
      <c r="C193" s="4" t="s">
        <v>18</v>
      </c>
      <c r="D193" s="4" t="s">
        <v>45</v>
      </c>
      <c r="E193" s="4" t="s">
        <v>46</v>
      </c>
      <c r="F193" s="4" t="s">
        <v>24</v>
      </c>
    </row>
    <row r="194" spans="1:12" x14ac:dyDescent="0.25">
      <c r="A194" s="5"/>
      <c r="B194" s="12"/>
      <c r="C194" t="str">
        <f>IF(A194="","",IF(ISNUMBER(MATCH(A194,'Ingrédients'!$A$5:$A$154,0)),INDEX('Ingrédients'!$B$5:$B$154,MATCH(A194,'Ingrédients'!$A$5:$A$154,0)),IF(ISNUMBER(MATCH(A194,$H$5:$H$15,0)),INDEX($I$5:$I$15,MATCH(A194,$H$5:$H$15,0)),"")))</f>
        <v/>
      </c>
      <c r="D194" s="13" t="str">
        <f>IF(A194="","",IF(ISNUMBER(MATCH(A194,'Ingrédients'!$A$5:$A$154,0)),INDEX('Ingrédients'!$G$5:$G$154,MATCH(A194,'Ingrédients'!$A$5:$A$154,0)),IF(ISNUMBER(MATCH(A194,$H$5:$H$15,0)),INDEX($J$5:$J$15,MATCH(A194,$H$5:$H$15,0)),"")))</f>
        <v/>
      </c>
      <c r="E194" s="15" t="str">
        <f>IF(OR(A194="",NOT(ISNUMBER(B194)),NOT(ISNUMBER(D194))),"",ROUND(B194*D194,2))</f>
        <v/>
      </c>
      <c r="F194" s="10" t="str">
        <f>IF(A194="","",IF(A194=$A$192,"ne peut pas se contenir elle-même",IF(OR(ISNUMBER(MATCH(A194,'Ingrédients'!$A$5:$A$154,0)),ISNUMBER(MATCH(A194,$H$5:$H$15,0))),IF(NOT(ISNUMBER(D194)),"prix manquant",IF(NOT(ISNUMBER(B194)),"quantité manquante",IF(ISNUMBER(MATCH(A194,'Ingrédients'!$A$5:$A$154,0)),"",IF(INDEX($K$5:$K$15,MATCH(A194,$H$5:$H$15,0))&gt;0,"recette de base incomplète","")))),IF(ISNUMBER(MATCH(A194,$H$5:$H$19,0)),"se trouve plus bas, la déplacer vers le haut","introuvable"))))</f>
        <v/>
      </c>
      <c r="L194">
        <f>IF(F194="",0,1)</f>
        <v>0</v>
      </c>
    </row>
    <row r="195" spans="1:12" x14ac:dyDescent="0.25">
      <c r="A195" s="5"/>
      <c r="B195" s="12"/>
      <c r="C195" t="str">
        <f>IF(A195="","",IF(ISNUMBER(MATCH(A195,'Ingrédients'!$A$5:$A$154,0)),INDEX('Ingrédients'!$B$5:$B$154,MATCH(A195,'Ingrédients'!$A$5:$A$154,0)),IF(ISNUMBER(MATCH(A195,$H$5:$H$15,0)),INDEX($I$5:$I$15,MATCH(A195,$H$5:$H$15,0)),"")))</f>
        <v/>
      </c>
      <c r="D195" s="13" t="str">
        <f>IF(A195="","",IF(ISNUMBER(MATCH(A195,'Ingrédients'!$A$5:$A$154,0)),INDEX('Ingrédients'!$G$5:$G$154,MATCH(A195,'Ingrédients'!$A$5:$A$154,0)),IF(ISNUMBER(MATCH(A195,$H$5:$H$15,0)),INDEX($J$5:$J$15,MATCH(A195,$H$5:$H$15,0)),"")))</f>
        <v/>
      </c>
      <c r="E195" s="15" t="str">
        <f>IF(OR(A195="",NOT(ISNUMBER(B195)),NOT(ISNUMBER(D195))),"",ROUND(B195*D195,2))</f>
        <v/>
      </c>
      <c r="F195" s="10" t="str">
        <f>IF(A195="","",IF(A195=$A$192,"ne peut pas se contenir elle-même",IF(OR(ISNUMBER(MATCH(A195,'Ingrédients'!$A$5:$A$154,0)),ISNUMBER(MATCH(A195,$H$5:$H$15,0))),IF(NOT(ISNUMBER(D195)),"prix manquant",IF(NOT(ISNUMBER(B195)),"quantité manquante",IF(ISNUMBER(MATCH(A195,'Ingrédients'!$A$5:$A$154,0)),"",IF(INDEX($K$5:$K$15,MATCH(A195,$H$5:$H$15,0))&gt;0,"recette de base incomplète","")))),IF(ISNUMBER(MATCH(A195,$H$5:$H$19,0)),"se trouve plus bas, la déplacer vers le haut","introuvable"))))</f>
        <v/>
      </c>
      <c r="L195">
        <f>IF(F195="",0,1)</f>
        <v>0</v>
      </c>
    </row>
    <row r="196" spans="1:12" x14ac:dyDescent="0.25">
      <c r="A196" s="5"/>
      <c r="B196" s="12"/>
      <c r="C196" t="str">
        <f>IF(A196="","",IF(ISNUMBER(MATCH(A196,'Ingrédients'!$A$5:$A$154,0)),INDEX('Ingrédients'!$B$5:$B$154,MATCH(A196,'Ingrédients'!$A$5:$A$154,0)),IF(ISNUMBER(MATCH(A196,$H$5:$H$15,0)),INDEX($I$5:$I$15,MATCH(A196,$H$5:$H$15,0)),"")))</f>
        <v/>
      </c>
      <c r="D196" s="13" t="str">
        <f>IF(A196="","",IF(ISNUMBER(MATCH(A196,'Ingrédients'!$A$5:$A$154,0)),INDEX('Ingrédients'!$G$5:$G$154,MATCH(A196,'Ingrédients'!$A$5:$A$154,0)),IF(ISNUMBER(MATCH(A196,$H$5:$H$15,0)),INDEX($J$5:$J$15,MATCH(A196,$H$5:$H$15,0)),"")))</f>
        <v/>
      </c>
      <c r="E196" s="15" t="str">
        <f>IF(OR(A196="",NOT(ISNUMBER(B196)),NOT(ISNUMBER(D196))),"",ROUND(B196*D196,2))</f>
        <v/>
      </c>
      <c r="F196" s="10" t="str">
        <f>IF(A196="","",IF(A196=$A$192,"ne peut pas se contenir elle-même",IF(OR(ISNUMBER(MATCH(A196,'Ingrédients'!$A$5:$A$154,0)),ISNUMBER(MATCH(A196,$H$5:$H$15,0))),IF(NOT(ISNUMBER(D196)),"prix manquant",IF(NOT(ISNUMBER(B196)),"quantité manquante",IF(ISNUMBER(MATCH(A196,'Ingrédients'!$A$5:$A$154,0)),"",IF(INDEX($K$5:$K$15,MATCH(A196,$H$5:$H$15,0))&gt;0,"recette de base incomplète","")))),IF(ISNUMBER(MATCH(A196,$H$5:$H$19,0)),"se trouve plus bas, la déplacer vers le haut","introuvable"))))</f>
        <v/>
      </c>
      <c r="L196">
        <f>IF(F196="",0,1)</f>
        <v>0</v>
      </c>
    </row>
    <row r="197" spans="1:12" x14ac:dyDescent="0.25">
      <c r="A197" s="5"/>
      <c r="B197" s="12"/>
      <c r="C197" t="str">
        <f>IF(A197="","",IF(ISNUMBER(MATCH(A197,'Ingrédients'!$A$5:$A$154,0)),INDEX('Ingrédients'!$B$5:$B$154,MATCH(A197,'Ingrédients'!$A$5:$A$154,0)),IF(ISNUMBER(MATCH(A197,$H$5:$H$15,0)),INDEX($I$5:$I$15,MATCH(A197,$H$5:$H$15,0)),"")))</f>
        <v/>
      </c>
      <c r="D197" s="13" t="str">
        <f>IF(A197="","",IF(ISNUMBER(MATCH(A197,'Ingrédients'!$A$5:$A$154,0)),INDEX('Ingrédients'!$G$5:$G$154,MATCH(A197,'Ingrédients'!$A$5:$A$154,0)),IF(ISNUMBER(MATCH(A197,$H$5:$H$15,0)),INDEX($J$5:$J$15,MATCH(A197,$H$5:$H$15,0)),"")))</f>
        <v/>
      </c>
      <c r="E197" s="15" t="str">
        <f>IF(OR(A197="",NOT(ISNUMBER(B197)),NOT(ISNUMBER(D197))),"",ROUND(B197*D197,2))</f>
        <v/>
      </c>
      <c r="F197" s="10" t="str">
        <f>IF(A197="","",IF(A197=$A$192,"ne peut pas se contenir elle-même",IF(OR(ISNUMBER(MATCH(A197,'Ingrédients'!$A$5:$A$154,0)),ISNUMBER(MATCH(A197,$H$5:$H$15,0))),IF(NOT(ISNUMBER(D197)),"prix manquant",IF(NOT(ISNUMBER(B197)),"quantité manquante",IF(ISNUMBER(MATCH(A197,'Ingrédients'!$A$5:$A$154,0)),"",IF(INDEX($K$5:$K$15,MATCH(A197,$H$5:$H$15,0))&gt;0,"recette de base incomplète","")))),IF(ISNUMBER(MATCH(A197,$H$5:$H$19,0)),"se trouve plus bas, la déplacer vers le haut","introuvable"))))</f>
        <v/>
      </c>
      <c r="L197">
        <f>IF(F197="",0,1)</f>
        <v>0</v>
      </c>
    </row>
    <row r="198" spans="1:12" x14ac:dyDescent="0.25">
      <c r="A198" s="5"/>
      <c r="B198" s="12"/>
      <c r="C198" t="str">
        <f>IF(A198="","",IF(ISNUMBER(MATCH(A198,'Ingrédients'!$A$5:$A$154,0)),INDEX('Ingrédients'!$B$5:$B$154,MATCH(A198,'Ingrédients'!$A$5:$A$154,0)),IF(ISNUMBER(MATCH(A198,$H$5:$H$15,0)),INDEX($I$5:$I$15,MATCH(A198,$H$5:$H$15,0)),"")))</f>
        <v/>
      </c>
      <c r="D198" s="13" t="str">
        <f>IF(A198="","",IF(ISNUMBER(MATCH(A198,'Ingrédients'!$A$5:$A$154,0)),INDEX('Ingrédients'!$G$5:$G$154,MATCH(A198,'Ingrédients'!$A$5:$A$154,0)),IF(ISNUMBER(MATCH(A198,$H$5:$H$15,0)),INDEX($J$5:$J$15,MATCH(A198,$H$5:$H$15,0)),"")))</f>
        <v/>
      </c>
      <c r="E198" s="15" t="str">
        <f>IF(OR(A198="",NOT(ISNUMBER(B198)),NOT(ISNUMBER(D198))),"",ROUND(B198*D198,2))</f>
        <v/>
      </c>
      <c r="F198" s="10" t="str">
        <f>IF(A198="","",IF(A198=$A$192,"ne peut pas se contenir elle-même",IF(OR(ISNUMBER(MATCH(A198,'Ingrédients'!$A$5:$A$154,0)),ISNUMBER(MATCH(A198,$H$5:$H$15,0))),IF(NOT(ISNUMBER(D198)),"prix manquant",IF(NOT(ISNUMBER(B198)),"quantité manquante",IF(ISNUMBER(MATCH(A198,'Ingrédients'!$A$5:$A$154,0)),"",IF(INDEX($K$5:$K$15,MATCH(A198,$H$5:$H$15,0))&gt;0,"recette de base incomplète","")))),IF(ISNUMBER(MATCH(A198,$H$5:$H$19,0)),"se trouve plus bas, la déplacer vers le haut","introuvable"))))</f>
        <v/>
      </c>
      <c r="L198">
        <f>IF(F198="",0,1)</f>
        <v>0</v>
      </c>
    </row>
    <row r="199" spans="1:12" x14ac:dyDescent="0.25">
      <c r="A199" s="5"/>
      <c r="B199" s="12"/>
      <c r="C199" t="str">
        <f>IF(A199="","",IF(ISNUMBER(MATCH(A199,'Ingrédients'!$A$5:$A$154,0)),INDEX('Ingrédients'!$B$5:$B$154,MATCH(A199,'Ingrédients'!$A$5:$A$154,0)),IF(ISNUMBER(MATCH(A199,$H$5:$H$15,0)),INDEX($I$5:$I$15,MATCH(A199,$H$5:$H$15,0)),"")))</f>
        <v/>
      </c>
      <c r="D199" s="13" t="str">
        <f>IF(A199="","",IF(ISNUMBER(MATCH(A199,'Ingrédients'!$A$5:$A$154,0)),INDEX('Ingrédients'!$G$5:$G$154,MATCH(A199,'Ingrédients'!$A$5:$A$154,0)),IF(ISNUMBER(MATCH(A199,$H$5:$H$15,0)),INDEX($J$5:$J$15,MATCH(A199,$H$5:$H$15,0)),"")))</f>
        <v/>
      </c>
      <c r="E199" s="15" t="str">
        <f>IF(OR(A199="",NOT(ISNUMBER(B199)),NOT(ISNUMBER(D199))),"",ROUND(B199*D199,2))</f>
        <v/>
      </c>
      <c r="F199" s="10" t="str">
        <f>IF(A199="","",IF(A199=$A$192,"ne peut pas se contenir elle-même",IF(OR(ISNUMBER(MATCH(A199,'Ingrédients'!$A$5:$A$154,0)),ISNUMBER(MATCH(A199,$H$5:$H$15,0))),IF(NOT(ISNUMBER(D199)),"prix manquant",IF(NOT(ISNUMBER(B199)),"quantité manquante",IF(ISNUMBER(MATCH(A199,'Ingrédients'!$A$5:$A$154,0)),"",IF(INDEX($K$5:$K$15,MATCH(A199,$H$5:$H$15,0))&gt;0,"recette de base incomplète","")))),IF(ISNUMBER(MATCH(A199,$H$5:$H$19,0)),"se trouve plus bas, la déplacer vers le haut","introuvable"))))</f>
        <v/>
      </c>
      <c r="L199">
        <f>IF(F199="",0,1)</f>
        <v>0</v>
      </c>
    </row>
    <row r="200" spans="1:12" x14ac:dyDescent="0.25">
      <c r="A200" s="5"/>
      <c r="B200" s="12"/>
      <c r="C200" t="str">
        <f>IF(A200="","",IF(ISNUMBER(MATCH(A200,'Ingrédients'!$A$5:$A$154,0)),INDEX('Ingrédients'!$B$5:$B$154,MATCH(A200,'Ingrédients'!$A$5:$A$154,0)),IF(ISNUMBER(MATCH(A200,$H$5:$H$15,0)),INDEX($I$5:$I$15,MATCH(A200,$H$5:$H$15,0)),"")))</f>
        <v/>
      </c>
      <c r="D200" s="13" t="str">
        <f>IF(A200="","",IF(ISNUMBER(MATCH(A200,'Ingrédients'!$A$5:$A$154,0)),INDEX('Ingrédients'!$G$5:$G$154,MATCH(A200,'Ingrédients'!$A$5:$A$154,0)),IF(ISNUMBER(MATCH(A200,$H$5:$H$15,0)),INDEX($J$5:$J$15,MATCH(A200,$H$5:$H$15,0)),"")))</f>
        <v/>
      </c>
      <c r="E200" s="15" t="str">
        <f>IF(OR(A200="",NOT(ISNUMBER(B200)),NOT(ISNUMBER(D200))),"",ROUND(B200*D200,2))</f>
        <v/>
      </c>
      <c r="F200" s="10" t="str">
        <f>IF(A200="","",IF(A200=$A$192,"ne peut pas se contenir elle-même",IF(OR(ISNUMBER(MATCH(A200,'Ingrédients'!$A$5:$A$154,0)),ISNUMBER(MATCH(A200,$H$5:$H$15,0))),IF(NOT(ISNUMBER(D200)),"prix manquant",IF(NOT(ISNUMBER(B200)),"quantité manquante",IF(ISNUMBER(MATCH(A200,'Ingrédients'!$A$5:$A$154,0)),"",IF(INDEX($K$5:$K$15,MATCH(A200,$H$5:$H$15,0))&gt;0,"recette de base incomplète","")))),IF(ISNUMBER(MATCH(A200,$H$5:$H$19,0)),"se trouve plus bas, la déplacer vers le haut","introuvable"))))</f>
        <v/>
      </c>
      <c r="L200">
        <f>IF(F200="",0,1)</f>
        <v>0</v>
      </c>
    </row>
    <row r="201" spans="1:12" x14ac:dyDescent="0.25">
      <c r="A201" s="5"/>
      <c r="B201" s="12"/>
      <c r="C201" t="str">
        <f>IF(A201="","",IF(ISNUMBER(MATCH(A201,'Ingrédients'!$A$5:$A$154,0)),INDEX('Ingrédients'!$B$5:$B$154,MATCH(A201,'Ingrédients'!$A$5:$A$154,0)),IF(ISNUMBER(MATCH(A201,$H$5:$H$15,0)),INDEX($I$5:$I$15,MATCH(A201,$H$5:$H$15,0)),"")))</f>
        <v/>
      </c>
      <c r="D201" s="13" t="str">
        <f>IF(A201="","",IF(ISNUMBER(MATCH(A201,'Ingrédients'!$A$5:$A$154,0)),INDEX('Ingrédients'!$G$5:$G$154,MATCH(A201,'Ingrédients'!$A$5:$A$154,0)),IF(ISNUMBER(MATCH(A201,$H$5:$H$15,0)),INDEX($J$5:$J$15,MATCH(A201,$H$5:$H$15,0)),"")))</f>
        <v/>
      </c>
      <c r="E201" s="15" t="str">
        <f>IF(OR(A201="",NOT(ISNUMBER(B201)),NOT(ISNUMBER(D201))),"",ROUND(B201*D201,2))</f>
        <v/>
      </c>
      <c r="F201" s="10" t="str">
        <f>IF(A201="","",IF(A201=$A$192,"ne peut pas se contenir elle-même",IF(OR(ISNUMBER(MATCH(A201,'Ingrédients'!$A$5:$A$154,0)),ISNUMBER(MATCH(A201,$H$5:$H$15,0))),IF(NOT(ISNUMBER(D201)),"prix manquant",IF(NOT(ISNUMBER(B201)),"quantité manquante",IF(ISNUMBER(MATCH(A201,'Ingrédients'!$A$5:$A$154,0)),"",IF(INDEX($K$5:$K$15,MATCH(A201,$H$5:$H$15,0))&gt;0,"recette de base incomplète","")))),IF(ISNUMBER(MATCH(A201,$H$5:$H$19,0)),"se trouve plus bas, la déplacer vers le haut","introuvable"))))</f>
        <v/>
      </c>
      <c r="L201">
        <f>IF(F201="",0,1)</f>
        <v>0</v>
      </c>
    </row>
    <row r="202" spans="1:12" x14ac:dyDescent="0.25">
      <c r="A202" s="5"/>
      <c r="B202" s="12"/>
      <c r="C202" t="str">
        <f>IF(A202="","",IF(ISNUMBER(MATCH(A202,'Ingrédients'!$A$5:$A$154,0)),INDEX('Ingrédients'!$B$5:$B$154,MATCH(A202,'Ingrédients'!$A$5:$A$154,0)),IF(ISNUMBER(MATCH(A202,$H$5:$H$15,0)),INDEX($I$5:$I$15,MATCH(A202,$H$5:$H$15,0)),"")))</f>
        <v/>
      </c>
      <c r="D202" s="13" t="str">
        <f>IF(A202="","",IF(ISNUMBER(MATCH(A202,'Ingrédients'!$A$5:$A$154,0)),INDEX('Ingrédients'!$G$5:$G$154,MATCH(A202,'Ingrédients'!$A$5:$A$154,0)),IF(ISNUMBER(MATCH(A202,$H$5:$H$15,0)),INDEX($J$5:$J$15,MATCH(A202,$H$5:$H$15,0)),"")))</f>
        <v/>
      </c>
      <c r="E202" s="15" t="str">
        <f>IF(OR(A202="",NOT(ISNUMBER(B202)),NOT(ISNUMBER(D202))),"",ROUND(B202*D202,2))</f>
        <v/>
      </c>
      <c r="F202" s="10" t="str">
        <f>IF(A202="","",IF(A202=$A$192,"ne peut pas se contenir elle-même",IF(OR(ISNUMBER(MATCH(A202,'Ingrédients'!$A$5:$A$154,0)),ISNUMBER(MATCH(A202,$H$5:$H$15,0))),IF(NOT(ISNUMBER(D202)),"prix manquant",IF(NOT(ISNUMBER(B202)),"quantité manquante",IF(ISNUMBER(MATCH(A202,'Ingrédients'!$A$5:$A$154,0)),"",IF(INDEX($K$5:$K$15,MATCH(A202,$H$5:$H$15,0))&gt;0,"recette de base incomplète","")))),IF(ISNUMBER(MATCH(A202,$H$5:$H$19,0)),"se trouve plus bas, la déplacer vers le haut","introuvable"))))</f>
        <v/>
      </c>
      <c r="L202">
        <f>IF(F202="",0,1)</f>
        <v>0</v>
      </c>
    </row>
    <row r="203" spans="1:12" x14ac:dyDescent="0.25">
      <c r="A203" s="5"/>
      <c r="B203" s="12"/>
      <c r="C203" t="str">
        <f>IF(A203="","",IF(ISNUMBER(MATCH(A203,'Ingrédients'!$A$5:$A$154,0)),INDEX('Ingrédients'!$B$5:$B$154,MATCH(A203,'Ingrédients'!$A$5:$A$154,0)),IF(ISNUMBER(MATCH(A203,$H$5:$H$15,0)),INDEX($I$5:$I$15,MATCH(A203,$H$5:$H$15,0)),"")))</f>
        <v/>
      </c>
      <c r="D203" s="13" t="str">
        <f>IF(A203="","",IF(ISNUMBER(MATCH(A203,'Ingrédients'!$A$5:$A$154,0)),INDEX('Ingrédients'!$G$5:$G$154,MATCH(A203,'Ingrédients'!$A$5:$A$154,0)),IF(ISNUMBER(MATCH(A203,$H$5:$H$15,0)),INDEX($J$5:$J$15,MATCH(A203,$H$5:$H$15,0)),"")))</f>
        <v/>
      </c>
      <c r="E203" s="15" t="str">
        <f>IF(OR(A203="",NOT(ISNUMBER(B203)),NOT(ISNUMBER(D203))),"",ROUND(B203*D203,2))</f>
        <v/>
      </c>
      <c r="F203" s="10" t="str">
        <f>IF(A203="","",IF(A203=$A$192,"ne peut pas se contenir elle-même",IF(OR(ISNUMBER(MATCH(A203,'Ingrédients'!$A$5:$A$154,0)),ISNUMBER(MATCH(A203,$H$5:$H$15,0))),IF(NOT(ISNUMBER(D203)),"prix manquant",IF(NOT(ISNUMBER(B203)),"quantité manquante",IF(ISNUMBER(MATCH(A203,'Ingrédients'!$A$5:$A$154,0)),"",IF(INDEX($K$5:$K$15,MATCH(A203,$H$5:$H$15,0))&gt;0,"recette de base incomplète","")))),IF(ISNUMBER(MATCH(A203,$H$5:$H$19,0)),"se trouve plus bas, la déplacer vers le haut","introuvable"))))</f>
        <v/>
      </c>
      <c r="L203">
        <f>IF(F203="",0,1)</f>
        <v>0</v>
      </c>
    </row>
    <row r="204" spans="1:12" x14ac:dyDescent="0.25">
      <c r="A204" s="5"/>
      <c r="B204" s="12"/>
      <c r="C204" t="str">
        <f>IF(A204="","",IF(ISNUMBER(MATCH(A204,'Ingrédients'!$A$5:$A$154,0)),INDEX('Ingrédients'!$B$5:$B$154,MATCH(A204,'Ingrédients'!$A$5:$A$154,0)),IF(ISNUMBER(MATCH(A204,$H$5:$H$15,0)),INDEX($I$5:$I$15,MATCH(A204,$H$5:$H$15,0)),"")))</f>
        <v/>
      </c>
      <c r="D204" s="13" t="str">
        <f>IF(A204="","",IF(ISNUMBER(MATCH(A204,'Ingrédients'!$A$5:$A$154,0)),INDEX('Ingrédients'!$G$5:$G$154,MATCH(A204,'Ingrédients'!$A$5:$A$154,0)),IF(ISNUMBER(MATCH(A204,$H$5:$H$15,0)),INDEX($J$5:$J$15,MATCH(A204,$H$5:$H$15,0)),"")))</f>
        <v/>
      </c>
      <c r="E204" s="15" t="str">
        <f>IF(OR(A204="",NOT(ISNUMBER(B204)),NOT(ISNUMBER(D204))),"",ROUND(B204*D204,2))</f>
        <v/>
      </c>
      <c r="F204" s="10" t="str">
        <f>IF(A204="","",IF(A204=$A$192,"ne peut pas se contenir elle-même",IF(OR(ISNUMBER(MATCH(A204,'Ingrédients'!$A$5:$A$154,0)),ISNUMBER(MATCH(A204,$H$5:$H$15,0))),IF(NOT(ISNUMBER(D204)),"prix manquant",IF(NOT(ISNUMBER(B204)),"quantité manquante",IF(ISNUMBER(MATCH(A204,'Ingrédients'!$A$5:$A$154,0)),"",IF(INDEX($K$5:$K$15,MATCH(A204,$H$5:$H$15,0))&gt;0,"recette de base incomplète","")))),IF(ISNUMBER(MATCH(A204,$H$5:$H$19,0)),"se trouve plus bas, la déplacer vers le haut","introuvable"))))</f>
        <v/>
      </c>
      <c r="L204">
        <f>IF(F204="",0,1)</f>
        <v>0</v>
      </c>
    </row>
    <row r="205" spans="1:12" x14ac:dyDescent="0.25">
      <c r="A205" s="5"/>
      <c r="B205" s="12"/>
      <c r="C205" t="str">
        <f>IF(A205="","",IF(ISNUMBER(MATCH(A205,'Ingrédients'!$A$5:$A$154,0)),INDEX('Ingrédients'!$B$5:$B$154,MATCH(A205,'Ingrédients'!$A$5:$A$154,0)),IF(ISNUMBER(MATCH(A205,$H$5:$H$15,0)),INDEX($I$5:$I$15,MATCH(A205,$H$5:$H$15,0)),"")))</f>
        <v/>
      </c>
      <c r="D205" s="13" t="str">
        <f>IF(A205="","",IF(ISNUMBER(MATCH(A205,'Ingrédients'!$A$5:$A$154,0)),INDEX('Ingrédients'!$G$5:$G$154,MATCH(A205,'Ingrédients'!$A$5:$A$154,0)),IF(ISNUMBER(MATCH(A205,$H$5:$H$15,0)),INDEX($J$5:$J$15,MATCH(A205,$H$5:$H$15,0)),"")))</f>
        <v/>
      </c>
      <c r="E205" s="15" t="str">
        <f>IF(OR(A205="",NOT(ISNUMBER(B205)),NOT(ISNUMBER(D205))),"",ROUND(B205*D205,2))</f>
        <v/>
      </c>
      <c r="F205" s="10" t="str">
        <f>IF(A205="","",IF(A205=$A$192,"ne peut pas se contenir elle-même",IF(OR(ISNUMBER(MATCH(A205,'Ingrédients'!$A$5:$A$154,0)),ISNUMBER(MATCH(A205,$H$5:$H$15,0))),IF(NOT(ISNUMBER(D205)),"prix manquant",IF(NOT(ISNUMBER(B205)),"quantité manquante",IF(ISNUMBER(MATCH(A205,'Ingrédients'!$A$5:$A$154,0)),"",IF(INDEX($K$5:$K$15,MATCH(A205,$H$5:$H$15,0))&gt;0,"recette de base incomplète","")))),IF(ISNUMBER(MATCH(A205,$H$5:$H$19,0)),"se trouve plus bas, la déplacer vers le haut","introuvable"))))</f>
        <v/>
      </c>
      <c r="L205">
        <f>IF(F205="",0,1)</f>
        <v>0</v>
      </c>
    </row>
    <row r="206" spans="1:5" x14ac:dyDescent="0.25">
      <c r="A206" s="16" t="s">
        <v>47</v>
      </c>
      <c r="E206" s="9" t="str">
        <f>IF(A192="","",ROUND(SUM(E194:E205),2))</f>
        <v/>
      </c>
    </row>
    <row r="207" spans="1:5" x14ac:dyDescent="0.25">
      <c r="A207" s="16" t="s">
        <v>39</v>
      </c>
      <c r="E207" s="17" t="str">
        <f>IF(OR(A192="",NOT(ISNUMBER(C192))),"",IF(C192&lt;=0,"",E206/C192))</f>
        <v/>
      </c>
    </row>
    <row r="209" spans="1:5" x14ac:dyDescent="0.25">
      <c r="A209" s="11"/>
      <c r="B209" s="2" t="s">
        <v>42</v>
      </c>
      <c r="C209" s="12"/>
      <c r="D209" s="5"/>
      <c r="E209" s="10" t="str">
        <f>IF(A209="","",IF(COUNTIF($H$5:$H$19,A209)&gt;1,"nom en double, seul le premier compte",IF(ISNUMBER(MATCH(A209,'Ingrédients'!$A$5:$A$154,0)),"ce nom est aussi un ingrédient",IF(NOT(ISNUMBER(C209)),"«La production donne» manque",IF(C209&lt;=0,"«La production donne» manque",IF(SUM(L211:L222)&gt;0,"vérifier les lignes avec remarque",""))))))</f>
        <v/>
      </c>
    </row>
    <row r="210" spans="1:6" x14ac:dyDescent="0.25">
      <c r="A210" s="4" t="s">
        <v>43</v>
      </c>
      <c r="B210" s="4" t="s">
        <v>44</v>
      </c>
      <c r="C210" s="4" t="s">
        <v>18</v>
      </c>
      <c r="D210" s="4" t="s">
        <v>45</v>
      </c>
      <c r="E210" s="4" t="s">
        <v>46</v>
      </c>
      <c r="F210" s="4" t="s">
        <v>24</v>
      </c>
    </row>
    <row r="211" spans="1:12" x14ac:dyDescent="0.25">
      <c r="A211" s="5"/>
      <c r="B211" s="12"/>
      <c r="C211" t="str">
        <f>IF(A211="","",IF(ISNUMBER(MATCH(A211,'Ingrédients'!$A$5:$A$154,0)),INDEX('Ingrédients'!$B$5:$B$154,MATCH(A211,'Ingrédients'!$A$5:$A$154,0)),IF(ISNUMBER(MATCH(A211,$H$5:$H$16,0)),INDEX($I$5:$I$16,MATCH(A211,$H$5:$H$16,0)),"")))</f>
        <v/>
      </c>
      <c r="D211" s="13" t="str">
        <f>IF(A211="","",IF(ISNUMBER(MATCH(A211,'Ingrédients'!$A$5:$A$154,0)),INDEX('Ingrédients'!$G$5:$G$154,MATCH(A211,'Ingrédients'!$A$5:$A$154,0)),IF(ISNUMBER(MATCH(A211,$H$5:$H$16,0)),INDEX($J$5:$J$16,MATCH(A211,$H$5:$H$16,0)),"")))</f>
        <v/>
      </c>
      <c r="E211" s="15" t="str">
        <f>IF(OR(A211="",NOT(ISNUMBER(B211)),NOT(ISNUMBER(D211))),"",ROUND(B211*D211,2))</f>
        <v/>
      </c>
      <c r="F211" s="10" t="str">
        <f>IF(A211="","",IF(A211=$A$209,"ne peut pas se contenir elle-même",IF(OR(ISNUMBER(MATCH(A211,'Ingrédients'!$A$5:$A$154,0)),ISNUMBER(MATCH(A211,$H$5:$H$16,0))),IF(NOT(ISNUMBER(D211)),"prix manquant",IF(NOT(ISNUMBER(B211)),"quantité manquante",IF(ISNUMBER(MATCH(A211,'Ingrédients'!$A$5:$A$154,0)),"",IF(INDEX($K$5:$K$16,MATCH(A211,$H$5:$H$16,0))&gt;0,"recette de base incomplète","")))),IF(ISNUMBER(MATCH(A211,$H$5:$H$19,0)),"se trouve plus bas, la déplacer vers le haut","introuvable"))))</f>
        <v/>
      </c>
      <c r="L211">
        <f>IF(F211="",0,1)</f>
        <v>0</v>
      </c>
    </row>
    <row r="212" spans="1:12" x14ac:dyDescent="0.25">
      <c r="A212" s="5"/>
      <c r="B212" s="12"/>
      <c r="C212" t="str">
        <f>IF(A212="","",IF(ISNUMBER(MATCH(A212,'Ingrédients'!$A$5:$A$154,0)),INDEX('Ingrédients'!$B$5:$B$154,MATCH(A212,'Ingrédients'!$A$5:$A$154,0)),IF(ISNUMBER(MATCH(A212,$H$5:$H$16,0)),INDEX($I$5:$I$16,MATCH(A212,$H$5:$H$16,0)),"")))</f>
        <v/>
      </c>
      <c r="D212" s="13" t="str">
        <f>IF(A212="","",IF(ISNUMBER(MATCH(A212,'Ingrédients'!$A$5:$A$154,0)),INDEX('Ingrédients'!$G$5:$G$154,MATCH(A212,'Ingrédients'!$A$5:$A$154,0)),IF(ISNUMBER(MATCH(A212,$H$5:$H$16,0)),INDEX($J$5:$J$16,MATCH(A212,$H$5:$H$16,0)),"")))</f>
        <v/>
      </c>
      <c r="E212" s="15" t="str">
        <f>IF(OR(A212="",NOT(ISNUMBER(B212)),NOT(ISNUMBER(D212))),"",ROUND(B212*D212,2))</f>
        <v/>
      </c>
      <c r="F212" s="10" t="str">
        <f>IF(A212="","",IF(A212=$A$209,"ne peut pas se contenir elle-même",IF(OR(ISNUMBER(MATCH(A212,'Ingrédients'!$A$5:$A$154,0)),ISNUMBER(MATCH(A212,$H$5:$H$16,0))),IF(NOT(ISNUMBER(D212)),"prix manquant",IF(NOT(ISNUMBER(B212)),"quantité manquante",IF(ISNUMBER(MATCH(A212,'Ingrédients'!$A$5:$A$154,0)),"",IF(INDEX($K$5:$K$16,MATCH(A212,$H$5:$H$16,0))&gt;0,"recette de base incomplète","")))),IF(ISNUMBER(MATCH(A212,$H$5:$H$19,0)),"se trouve plus bas, la déplacer vers le haut","introuvable"))))</f>
        <v/>
      </c>
      <c r="L212">
        <f>IF(F212="",0,1)</f>
        <v>0</v>
      </c>
    </row>
    <row r="213" spans="1:12" x14ac:dyDescent="0.25">
      <c r="A213" s="5"/>
      <c r="B213" s="12"/>
      <c r="C213" t="str">
        <f>IF(A213="","",IF(ISNUMBER(MATCH(A213,'Ingrédients'!$A$5:$A$154,0)),INDEX('Ingrédients'!$B$5:$B$154,MATCH(A213,'Ingrédients'!$A$5:$A$154,0)),IF(ISNUMBER(MATCH(A213,$H$5:$H$16,0)),INDEX($I$5:$I$16,MATCH(A213,$H$5:$H$16,0)),"")))</f>
        <v/>
      </c>
      <c r="D213" s="13" t="str">
        <f>IF(A213="","",IF(ISNUMBER(MATCH(A213,'Ingrédients'!$A$5:$A$154,0)),INDEX('Ingrédients'!$G$5:$G$154,MATCH(A213,'Ingrédients'!$A$5:$A$154,0)),IF(ISNUMBER(MATCH(A213,$H$5:$H$16,0)),INDEX($J$5:$J$16,MATCH(A213,$H$5:$H$16,0)),"")))</f>
        <v/>
      </c>
      <c r="E213" s="15" t="str">
        <f>IF(OR(A213="",NOT(ISNUMBER(B213)),NOT(ISNUMBER(D213))),"",ROUND(B213*D213,2))</f>
        <v/>
      </c>
      <c r="F213" s="10" t="str">
        <f>IF(A213="","",IF(A213=$A$209,"ne peut pas se contenir elle-même",IF(OR(ISNUMBER(MATCH(A213,'Ingrédients'!$A$5:$A$154,0)),ISNUMBER(MATCH(A213,$H$5:$H$16,0))),IF(NOT(ISNUMBER(D213)),"prix manquant",IF(NOT(ISNUMBER(B213)),"quantité manquante",IF(ISNUMBER(MATCH(A213,'Ingrédients'!$A$5:$A$154,0)),"",IF(INDEX($K$5:$K$16,MATCH(A213,$H$5:$H$16,0))&gt;0,"recette de base incomplète","")))),IF(ISNUMBER(MATCH(A213,$H$5:$H$19,0)),"se trouve plus bas, la déplacer vers le haut","introuvable"))))</f>
        <v/>
      </c>
      <c r="L213">
        <f>IF(F213="",0,1)</f>
        <v>0</v>
      </c>
    </row>
    <row r="214" spans="1:12" x14ac:dyDescent="0.25">
      <c r="A214" s="5"/>
      <c r="B214" s="12"/>
      <c r="C214" t="str">
        <f>IF(A214="","",IF(ISNUMBER(MATCH(A214,'Ingrédients'!$A$5:$A$154,0)),INDEX('Ingrédients'!$B$5:$B$154,MATCH(A214,'Ingrédients'!$A$5:$A$154,0)),IF(ISNUMBER(MATCH(A214,$H$5:$H$16,0)),INDEX($I$5:$I$16,MATCH(A214,$H$5:$H$16,0)),"")))</f>
        <v/>
      </c>
      <c r="D214" s="13" t="str">
        <f>IF(A214="","",IF(ISNUMBER(MATCH(A214,'Ingrédients'!$A$5:$A$154,0)),INDEX('Ingrédients'!$G$5:$G$154,MATCH(A214,'Ingrédients'!$A$5:$A$154,0)),IF(ISNUMBER(MATCH(A214,$H$5:$H$16,0)),INDEX($J$5:$J$16,MATCH(A214,$H$5:$H$16,0)),"")))</f>
        <v/>
      </c>
      <c r="E214" s="15" t="str">
        <f>IF(OR(A214="",NOT(ISNUMBER(B214)),NOT(ISNUMBER(D214))),"",ROUND(B214*D214,2))</f>
        <v/>
      </c>
      <c r="F214" s="10" t="str">
        <f>IF(A214="","",IF(A214=$A$209,"ne peut pas se contenir elle-même",IF(OR(ISNUMBER(MATCH(A214,'Ingrédients'!$A$5:$A$154,0)),ISNUMBER(MATCH(A214,$H$5:$H$16,0))),IF(NOT(ISNUMBER(D214)),"prix manquant",IF(NOT(ISNUMBER(B214)),"quantité manquante",IF(ISNUMBER(MATCH(A214,'Ingrédients'!$A$5:$A$154,0)),"",IF(INDEX($K$5:$K$16,MATCH(A214,$H$5:$H$16,0))&gt;0,"recette de base incomplète","")))),IF(ISNUMBER(MATCH(A214,$H$5:$H$19,0)),"se trouve plus bas, la déplacer vers le haut","introuvable"))))</f>
        <v/>
      </c>
      <c r="L214">
        <f>IF(F214="",0,1)</f>
        <v>0</v>
      </c>
    </row>
    <row r="215" spans="1:12" x14ac:dyDescent="0.25">
      <c r="A215" s="5"/>
      <c r="B215" s="12"/>
      <c r="C215" t="str">
        <f>IF(A215="","",IF(ISNUMBER(MATCH(A215,'Ingrédients'!$A$5:$A$154,0)),INDEX('Ingrédients'!$B$5:$B$154,MATCH(A215,'Ingrédients'!$A$5:$A$154,0)),IF(ISNUMBER(MATCH(A215,$H$5:$H$16,0)),INDEX($I$5:$I$16,MATCH(A215,$H$5:$H$16,0)),"")))</f>
        <v/>
      </c>
      <c r="D215" s="13" t="str">
        <f>IF(A215="","",IF(ISNUMBER(MATCH(A215,'Ingrédients'!$A$5:$A$154,0)),INDEX('Ingrédients'!$G$5:$G$154,MATCH(A215,'Ingrédients'!$A$5:$A$154,0)),IF(ISNUMBER(MATCH(A215,$H$5:$H$16,0)),INDEX($J$5:$J$16,MATCH(A215,$H$5:$H$16,0)),"")))</f>
        <v/>
      </c>
      <c r="E215" s="15" t="str">
        <f>IF(OR(A215="",NOT(ISNUMBER(B215)),NOT(ISNUMBER(D215))),"",ROUND(B215*D215,2))</f>
        <v/>
      </c>
      <c r="F215" s="10" t="str">
        <f>IF(A215="","",IF(A215=$A$209,"ne peut pas se contenir elle-même",IF(OR(ISNUMBER(MATCH(A215,'Ingrédients'!$A$5:$A$154,0)),ISNUMBER(MATCH(A215,$H$5:$H$16,0))),IF(NOT(ISNUMBER(D215)),"prix manquant",IF(NOT(ISNUMBER(B215)),"quantité manquante",IF(ISNUMBER(MATCH(A215,'Ingrédients'!$A$5:$A$154,0)),"",IF(INDEX($K$5:$K$16,MATCH(A215,$H$5:$H$16,0))&gt;0,"recette de base incomplète","")))),IF(ISNUMBER(MATCH(A215,$H$5:$H$19,0)),"se trouve plus bas, la déplacer vers le haut","introuvable"))))</f>
        <v/>
      </c>
      <c r="L215">
        <f>IF(F215="",0,1)</f>
        <v>0</v>
      </c>
    </row>
    <row r="216" spans="1:12" x14ac:dyDescent="0.25">
      <c r="A216" s="5"/>
      <c r="B216" s="12"/>
      <c r="C216" t="str">
        <f>IF(A216="","",IF(ISNUMBER(MATCH(A216,'Ingrédients'!$A$5:$A$154,0)),INDEX('Ingrédients'!$B$5:$B$154,MATCH(A216,'Ingrédients'!$A$5:$A$154,0)),IF(ISNUMBER(MATCH(A216,$H$5:$H$16,0)),INDEX($I$5:$I$16,MATCH(A216,$H$5:$H$16,0)),"")))</f>
        <v/>
      </c>
      <c r="D216" s="13" t="str">
        <f>IF(A216="","",IF(ISNUMBER(MATCH(A216,'Ingrédients'!$A$5:$A$154,0)),INDEX('Ingrédients'!$G$5:$G$154,MATCH(A216,'Ingrédients'!$A$5:$A$154,0)),IF(ISNUMBER(MATCH(A216,$H$5:$H$16,0)),INDEX($J$5:$J$16,MATCH(A216,$H$5:$H$16,0)),"")))</f>
        <v/>
      </c>
      <c r="E216" s="15" t="str">
        <f>IF(OR(A216="",NOT(ISNUMBER(B216)),NOT(ISNUMBER(D216))),"",ROUND(B216*D216,2))</f>
        <v/>
      </c>
      <c r="F216" s="10" t="str">
        <f>IF(A216="","",IF(A216=$A$209,"ne peut pas se contenir elle-même",IF(OR(ISNUMBER(MATCH(A216,'Ingrédients'!$A$5:$A$154,0)),ISNUMBER(MATCH(A216,$H$5:$H$16,0))),IF(NOT(ISNUMBER(D216)),"prix manquant",IF(NOT(ISNUMBER(B216)),"quantité manquante",IF(ISNUMBER(MATCH(A216,'Ingrédients'!$A$5:$A$154,0)),"",IF(INDEX($K$5:$K$16,MATCH(A216,$H$5:$H$16,0))&gt;0,"recette de base incomplète","")))),IF(ISNUMBER(MATCH(A216,$H$5:$H$19,0)),"se trouve plus bas, la déplacer vers le haut","introuvable"))))</f>
        <v/>
      </c>
      <c r="L216">
        <f>IF(F216="",0,1)</f>
        <v>0</v>
      </c>
    </row>
    <row r="217" spans="1:12" x14ac:dyDescent="0.25">
      <c r="A217" s="5"/>
      <c r="B217" s="12"/>
      <c r="C217" t="str">
        <f>IF(A217="","",IF(ISNUMBER(MATCH(A217,'Ingrédients'!$A$5:$A$154,0)),INDEX('Ingrédients'!$B$5:$B$154,MATCH(A217,'Ingrédients'!$A$5:$A$154,0)),IF(ISNUMBER(MATCH(A217,$H$5:$H$16,0)),INDEX($I$5:$I$16,MATCH(A217,$H$5:$H$16,0)),"")))</f>
        <v/>
      </c>
      <c r="D217" s="13" t="str">
        <f>IF(A217="","",IF(ISNUMBER(MATCH(A217,'Ingrédients'!$A$5:$A$154,0)),INDEX('Ingrédients'!$G$5:$G$154,MATCH(A217,'Ingrédients'!$A$5:$A$154,0)),IF(ISNUMBER(MATCH(A217,$H$5:$H$16,0)),INDEX($J$5:$J$16,MATCH(A217,$H$5:$H$16,0)),"")))</f>
        <v/>
      </c>
      <c r="E217" s="15" t="str">
        <f>IF(OR(A217="",NOT(ISNUMBER(B217)),NOT(ISNUMBER(D217))),"",ROUND(B217*D217,2))</f>
        <v/>
      </c>
      <c r="F217" s="10" t="str">
        <f>IF(A217="","",IF(A217=$A$209,"ne peut pas se contenir elle-même",IF(OR(ISNUMBER(MATCH(A217,'Ingrédients'!$A$5:$A$154,0)),ISNUMBER(MATCH(A217,$H$5:$H$16,0))),IF(NOT(ISNUMBER(D217)),"prix manquant",IF(NOT(ISNUMBER(B217)),"quantité manquante",IF(ISNUMBER(MATCH(A217,'Ingrédients'!$A$5:$A$154,0)),"",IF(INDEX($K$5:$K$16,MATCH(A217,$H$5:$H$16,0))&gt;0,"recette de base incomplète","")))),IF(ISNUMBER(MATCH(A217,$H$5:$H$19,0)),"se trouve plus bas, la déplacer vers le haut","introuvable"))))</f>
        <v/>
      </c>
      <c r="L217">
        <f>IF(F217="",0,1)</f>
        <v>0</v>
      </c>
    </row>
    <row r="218" spans="1:12" x14ac:dyDescent="0.25">
      <c r="A218" s="5"/>
      <c r="B218" s="12"/>
      <c r="C218" t="str">
        <f>IF(A218="","",IF(ISNUMBER(MATCH(A218,'Ingrédients'!$A$5:$A$154,0)),INDEX('Ingrédients'!$B$5:$B$154,MATCH(A218,'Ingrédients'!$A$5:$A$154,0)),IF(ISNUMBER(MATCH(A218,$H$5:$H$16,0)),INDEX($I$5:$I$16,MATCH(A218,$H$5:$H$16,0)),"")))</f>
        <v/>
      </c>
      <c r="D218" s="13" t="str">
        <f>IF(A218="","",IF(ISNUMBER(MATCH(A218,'Ingrédients'!$A$5:$A$154,0)),INDEX('Ingrédients'!$G$5:$G$154,MATCH(A218,'Ingrédients'!$A$5:$A$154,0)),IF(ISNUMBER(MATCH(A218,$H$5:$H$16,0)),INDEX($J$5:$J$16,MATCH(A218,$H$5:$H$16,0)),"")))</f>
        <v/>
      </c>
      <c r="E218" s="15" t="str">
        <f>IF(OR(A218="",NOT(ISNUMBER(B218)),NOT(ISNUMBER(D218))),"",ROUND(B218*D218,2))</f>
        <v/>
      </c>
      <c r="F218" s="10" t="str">
        <f>IF(A218="","",IF(A218=$A$209,"ne peut pas se contenir elle-même",IF(OR(ISNUMBER(MATCH(A218,'Ingrédients'!$A$5:$A$154,0)),ISNUMBER(MATCH(A218,$H$5:$H$16,0))),IF(NOT(ISNUMBER(D218)),"prix manquant",IF(NOT(ISNUMBER(B218)),"quantité manquante",IF(ISNUMBER(MATCH(A218,'Ingrédients'!$A$5:$A$154,0)),"",IF(INDEX($K$5:$K$16,MATCH(A218,$H$5:$H$16,0))&gt;0,"recette de base incomplète","")))),IF(ISNUMBER(MATCH(A218,$H$5:$H$19,0)),"se trouve plus bas, la déplacer vers le haut","introuvable"))))</f>
        <v/>
      </c>
      <c r="L218">
        <f>IF(F218="",0,1)</f>
        <v>0</v>
      </c>
    </row>
    <row r="219" spans="1:12" x14ac:dyDescent="0.25">
      <c r="A219" s="5"/>
      <c r="B219" s="12"/>
      <c r="C219" t="str">
        <f>IF(A219="","",IF(ISNUMBER(MATCH(A219,'Ingrédients'!$A$5:$A$154,0)),INDEX('Ingrédients'!$B$5:$B$154,MATCH(A219,'Ingrédients'!$A$5:$A$154,0)),IF(ISNUMBER(MATCH(A219,$H$5:$H$16,0)),INDEX($I$5:$I$16,MATCH(A219,$H$5:$H$16,0)),"")))</f>
        <v/>
      </c>
      <c r="D219" s="13" t="str">
        <f>IF(A219="","",IF(ISNUMBER(MATCH(A219,'Ingrédients'!$A$5:$A$154,0)),INDEX('Ingrédients'!$G$5:$G$154,MATCH(A219,'Ingrédients'!$A$5:$A$154,0)),IF(ISNUMBER(MATCH(A219,$H$5:$H$16,0)),INDEX($J$5:$J$16,MATCH(A219,$H$5:$H$16,0)),"")))</f>
        <v/>
      </c>
      <c r="E219" s="15" t="str">
        <f>IF(OR(A219="",NOT(ISNUMBER(B219)),NOT(ISNUMBER(D219))),"",ROUND(B219*D219,2))</f>
        <v/>
      </c>
      <c r="F219" s="10" t="str">
        <f>IF(A219="","",IF(A219=$A$209,"ne peut pas se contenir elle-même",IF(OR(ISNUMBER(MATCH(A219,'Ingrédients'!$A$5:$A$154,0)),ISNUMBER(MATCH(A219,$H$5:$H$16,0))),IF(NOT(ISNUMBER(D219)),"prix manquant",IF(NOT(ISNUMBER(B219)),"quantité manquante",IF(ISNUMBER(MATCH(A219,'Ingrédients'!$A$5:$A$154,0)),"",IF(INDEX($K$5:$K$16,MATCH(A219,$H$5:$H$16,0))&gt;0,"recette de base incomplète","")))),IF(ISNUMBER(MATCH(A219,$H$5:$H$19,0)),"se trouve plus bas, la déplacer vers le haut","introuvable"))))</f>
        <v/>
      </c>
      <c r="L219">
        <f>IF(F219="",0,1)</f>
        <v>0</v>
      </c>
    </row>
    <row r="220" spans="1:12" x14ac:dyDescent="0.25">
      <c r="A220" s="5"/>
      <c r="B220" s="12"/>
      <c r="C220" t="str">
        <f>IF(A220="","",IF(ISNUMBER(MATCH(A220,'Ingrédients'!$A$5:$A$154,0)),INDEX('Ingrédients'!$B$5:$B$154,MATCH(A220,'Ingrédients'!$A$5:$A$154,0)),IF(ISNUMBER(MATCH(A220,$H$5:$H$16,0)),INDEX($I$5:$I$16,MATCH(A220,$H$5:$H$16,0)),"")))</f>
        <v/>
      </c>
      <c r="D220" s="13" t="str">
        <f>IF(A220="","",IF(ISNUMBER(MATCH(A220,'Ingrédients'!$A$5:$A$154,0)),INDEX('Ingrédients'!$G$5:$G$154,MATCH(A220,'Ingrédients'!$A$5:$A$154,0)),IF(ISNUMBER(MATCH(A220,$H$5:$H$16,0)),INDEX($J$5:$J$16,MATCH(A220,$H$5:$H$16,0)),"")))</f>
        <v/>
      </c>
      <c r="E220" s="15" t="str">
        <f>IF(OR(A220="",NOT(ISNUMBER(B220)),NOT(ISNUMBER(D220))),"",ROUND(B220*D220,2))</f>
        <v/>
      </c>
      <c r="F220" s="10" t="str">
        <f>IF(A220="","",IF(A220=$A$209,"ne peut pas se contenir elle-même",IF(OR(ISNUMBER(MATCH(A220,'Ingrédients'!$A$5:$A$154,0)),ISNUMBER(MATCH(A220,$H$5:$H$16,0))),IF(NOT(ISNUMBER(D220)),"prix manquant",IF(NOT(ISNUMBER(B220)),"quantité manquante",IF(ISNUMBER(MATCH(A220,'Ingrédients'!$A$5:$A$154,0)),"",IF(INDEX($K$5:$K$16,MATCH(A220,$H$5:$H$16,0))&gt;0,"recette de base incomplète","")))),IF(ISNUMBER(MATCH(A220,$H$5:$H$19,0)),"se trouve plus bas, la déplacer vers le haut","introuvable"))))</f>
        <v/>
      </c>
      <c r="L220">
        <f>IF(F220="",0,1)</f>
        <v>0</v>
      </c>
    </row>
    <row r="221" spans="1:12" x14ac:dyDescent="0.25">
      <c r="A221" s="5"/>
      <c r="B221" s="12"/>
      <c r="C221" t="str">
        <f>IF(A221="","",IF(ISNUMBER(MATCH(A221,'Ingrédients'!$A$5:$A$154,0)),INDEX('Ingrédients'!$B$5:$B$154,MATCH(A221,'Ingrédients'!$A$5:$A$154,0)),IF(ISNUMBER(MATCH(A221,$H$5:$H$16,0)),INDEX($I$5:$I$16,MATCH(A221,$H$5:$H$16,0)),"")))</f>
        <v/>
      </c>
      <c r="D221" s="13" t="str">
        <f>IF(A221="","",IF(ISNUMBER(MATCH(A221,'Ingrédients'!$A$5:$A$154,0)),INDEX('Ingrédients'!$G$5:$G$154,MATCH(A221,'Ingrédients'!$A$5:$A$154,0)),IF(ISNUMBER(MATCH(A221,$H$5:$H$16,0)),INDEX($J$5:$J$16,MATCH(A221,$H$5:$H$16,0)),"")))</f>
        <v/>
      </c>
      <c r="E221" s="15" t="str">
        <f>IF(OR(A221="",NOT(ISNUMBER(B221)),NOT(ISNUMBER(D221))),"",ROUND(B221*D221,2))</f>
        <v/>
      </c>
      <c r="F221" s="10" t="str">
        <f>IF(A221="","",IF(A221=$A$209,"ne peut pas se contenir elle-même",IF(OR(ISNUMBER(MATCH(A221,'Ingrédients'!$A$5:$A$154,0)),ISNUMBER(MATCH(A221,$H$5:$H$16,0))),IF(NOT(ISNUMBER(D221)),"prix manquant",IF(NOT(ISNUMBER(B221)),"quantité manquante",IF(ISNUMBER(MATCH(A221,'Ingrédients'!$A$5:$A$154,0)),"",IF(INDEX($K$5:$K$16,MATCH(A221,$H$5:$H$16,0))&gt;0,"recette de base incomplète","")))),IF(ISNUMBER(MATCH(A221,$H$5:$H$19,0)),"se trouve plus bas, la déplacer vers le haut","introuvable"))))</f>
        <v/>
      </c>
      <c r="L221">
        <f>IF(F221="",0,1)</f>
        <v>0</v>
      </c>
    </row>
    <row r="222" spans="1:12" x14ac:dyDescent="0.25">
      <c r="A222" s="5"/>
      <c r="B222" s="12"/>
      <c r="C222" t="str">
        <f>IF(A222="","",IF(ISNUMBER(MATCH(A222,'Ingrédients'!$A$5:$A$154,0)),INDEX('Ingrédients'!$B$5:$B$154,MATCH(A222,'Ingrédients'!$A$5:$A$154,0)),IF(ISNUMBER(MATCH(A222,$H$5:$H$16,0)),INDEX($I$5:$I$16,MATCH(A222,$H$5:$H$16,0)),"")))</f>
        <v/>
      </c>
      <c r="D222" s="13" t="str">
        <f>IF(A222="","",IF(ISNUMBER(MATCH(A222,'Ingrédients'!$A$5:$A$154,0)),INDEX('Ingrédients'!$G$5:$G$154,MATCH(A222,'Ingrédients'!$A$5:$A$154,0)),IF(ISNUMBER(MATCH(A222,$H$5:$H$16,0)),INDEX($J$5:$J$16,MATCH(A222,$H$5:$H$16,0)),"")))</f>
        <v/>
      </c>
      <c r="E222" s="15" t="str">
        <f>IF(OR(A222="",NOT(ISNUMBER(B222)),NOT(ISNUMBER(D222))),"",ROUND(B222*D222,2))</f>
        <v/>
      </c>
      <c r="F222" s="10" t="str">
        <f>IF(A222="","",IF(A222=$A$209,"ne peut pas se contenir elle-même",IF(OR(ISNUMBER(MATCH(A222,'Ingrédients'!$A$5:$A$154,0)),ISNUMBER(MATCH(A222,$H$5:$H$16,0))),IF(NOT(ISNUMBER(D222)),"prix manquant",IF(NOT(ISNUMBER(B222)),"quantité manquante",IF(ISNUMBER(MATCH(A222,'Ingrédients'!$A$5:$A$154,0)),"",IF(INDEX($K$5:$K$16,MATCH(A222,$H$5:$H$16,0))&gt;0,"recette de base incomplète","")))),IF(ISNUMBER(MATCH(A222,$H$5:$H$19,0)),"se trouve plus bas, la déplacer vers le haut","introuvable"))))</f>
        <v/>
      </c>
      <c r="L222">
        <f>IF(F222="",0,1)</f>
        <v>0</v>
      </c>
    </row>
    <row r="223" spans="1:5" x14ac:dyDescent="0.25">
      <c r="A223" s="16" t="s">
        <v>47</v>
      </c>
      <c r="E223" s="9" t="str">
        <f>IF(A209="","",ROUND(SUM(E211:E222),2))</f>
        <v/>
      </c>
    </row>
    <row r="224" spans="1:5" x14ac:dyDescent="0.25">
      <c r="A224" s="16" t="s">
        <v>39</v>
      </c>
      <c r="E224" s="17" t="str">
        <f>IF(OR(A209="",NOT(ISNUMBER(C209))),"",IF(C209&lt;=0,"",E223/C209))</f>
        <v/>
      </c>
    </row>
    <row r="226" spans="1:5" x14ac:dyDescent="0.25">
      <c r="A226" s="11"/>
      <c r="B226" s="2" t="s">
        <v>42</v>
      </c>
      <c r="C226" s="12"/>
      <c r="D226" s="5"/>
      <c r="E226" s="10" t="str">
        <f>IF(A226="","",IF(COUNTIF($H$5:$H$19,A226)&gt;1,"nom en double, seul le premier compte",IF(ISNUMBER(MATCH(A226,'Ingrédients'!$A$5:$A$154,0)),"ce nom est aussi un ingrédient",IF(NOT(ISNUMBER(C226)),"«La production donne» manque",IF(C226&lt;=0,"«La production donne» manque",IF(SUM(L228:L239)&gt;0,"vérifier les lignes avec remarque",""))))))</f>
        <v/>
      </c>
    </row>
    <row r="227" spans="1:6" x14ac:dyDescent="0.25">
      <c r="A227" s="4" t="s">
        <v>43</v>
      </c>
      <c r="B227" s="4" t="s">
        <v>44</v>
      </c>
      <c r="C227" s="4" t="s">
        <v>18</v>
      </c>
      <c r="D227" s="4" t="s">
        <v>45</v>
      </c>
      <c r="E227" s="4" t="s">
        <v>46</v>
      </c>
      <c r="F227" s="4" t="s">
        <v>24</v>
      </c>
    </row>
    <row r="228" spans="1:12" x14ac:dyDescent="0.25">
      <c r="A228" s="5"/>
      <c r="B228" s="12"/>
      <c r="C228" t="str">
        <f>IF(A228="","",IF(ISNUMBER(MATCH(A228,'Ingrédients'!$A$5:$A$154,0)),INDEX('Ingrédients'!$B$5:$B$154,MATCH(A228,'Ingrédients'!$A$5:$A$154,0)),IF(ISNUMBER(MATCH(A228,$H$5:$H$17,0)),INDEX($I$5:$I$17,MATCH(A228,$H$5:$H$17,0)),"")))</f>
        <v/>
      </c>
      <c r="D228" s="13" t="str">
        <f>IF(A228="","",IF(ISNUMBER(MATCH(A228,'Ingrédients'!$A$5:$A$154,0)),INDEX('Ingrédients'!$G$5:$G$154,MATCH(A228,'Ingrédients'!$A$5:$A$154,0)),IF(ISNUMBER(MATCH(A228,$H$5:$H$17,0)),INDEX($J$5:$J$17,MATCH(A228,$H$5:$H$17,0)),"")))</f>
        <v/>
      </c>
      <c r="E228" s="15" t="str">
        <f>IF(OR(A228="",NOT(ISNUMBER(B228)),NOT(ISNUMBER(D228))),"",ROUND(B228*D228,2))</f>
        <v/>
      </c>
      <c r="F228" s="10" t="str">
        <f>IF(A228="","",IF(A228=$A$226,"ne peut pas se contenir elle-même",IF(OR(ISNUMBER(MATCH(A228,'Ingrédients'!$A$5:$A$154,0)),ISNUMBER(MATCH(A228,$H$5:$H$17,0))),IF(NOT(ISNUMBER(D228)),"prix manquant",IF(NOT(ISNUMBER(B228)),"quantité manquante",IF(ISNUMBER(MATCH(A228,'Ingrédients'!$A$5:$A$154,0)),"",IF(INDEX($K$5:$K$17,MATCH(A228,$H$5:$H$17,0))&gt;0,"recette de base incomplète","")))),IF(ISNUMBER(MATCH(A228,$H$5:$H$19,0)),"se trouve plus bas, la déplacer vers le haut","introuvable"))))</f>
        <v/>
      </c>
      <c r="L228">
        <f>IF(F228="",0,1)</f>
        <v>0</v>
      </c>
    </row>
    <row r="229" spans="1:12" x14ac:dyDescent="0.25">
      <c r="A229" s="5"/>
      <c r="B229" s="12"/>
      <c r="C229" t="str">
        <f>IF(A229="","",IF(ISNUMBER(MATCH(A229,'Ingrédients'!$A$5:$A$154,0)),INDEX('Ingrédients'!$B$5:$B$154,MATCH(A229,'Ingrédients'!$A$5:$A$154,0)),IF(ISNUMBER(MATCH(A229,$H$5:$H$17,0)),INDEX($I$5:$I$17,MATCH(A229,$H$5:$H$17,0)),"")))</f>
        <v/>
      </c>
      <c r="D229" s="13" t="str">
        <f>IF(A229="","",IF(ISNUMBER(MATCH(A229,'Ingrédients'!$A$5:$A$154,0)),INDEX('Ingrédients'!$G$5:$G$154,MATCH(A229,'Ingrédients'!$A$5:$A$154,0)),IF(ISNUMBER(MATCH(A229,$H$5:$H$17,0)),INDEX($J$5:$J$17,MATCH(A229,$H$5:$H$17,0)),"")))</f>
        <v/>
      </c>
      <c r="E229" s="15" t="str">
        <f>IF(OR(A229="",NOT(ISNUMBER(B229)),NOT(ISNUMBER(D229))),"",ROUND(B229*D229,2))</f>
        <v/>
      </c>
      <c r="F229" s="10" t="str">
        <f>IF(A229="","",IF(A229=$A$226,"ne peut pas se contenir elle-même",IF(OR(ISNUMBER(MATCH(A229,'Ingrédients'!$A$5:$A$154,0)),ISNUMBER(MATCH(A229,$H$5:$H$17,0))),IF(NOT(ISNUMBER(D229)),"prix manquant",IF(NOT(ISNUMBER(B229)),"quantité manquante",IF(ISNUMBER(MATCH(A229,'Ingrédients'!$A$5:$A$154,0)),"",IF(INDEX($K$5:$K$17,MATCH(A229,$H$5:$H$17,0))&gt;0,"recette de base incomplète","")))),IF(ISNUMBER(MATCH(A229,$H$5:$H$19,0)),"se trouve plus bas, la déplacer vers le haut","introuvable"))))</f>
        <v/>
      </c>
      <c r="L229">
        <f>IF(F229="",0,1)</f>
        <v>0</v>
      </c>
    </row>
    <row r="230" spans="1:12" x14ac:dyDescent="0.25">
      <c r="A230" s="5"/>
      <c r="B230" s="12"/>
      <c r="C230" t="str">
        <f>IF(A230="","",IF(ISNUMBER(MATCH(A230,'Ingrédients'!$A$5:$A$154,0)),INDEX('Ingrédients'!$B$5:$B$154,MATCH(A230,'Ingrédients'!$A$5:$A$154,0)),IF(ISNUMBER(MATCH(A230,$H$5:$H$17,0)),INDEX($I$5:$I$17,MATCH(A230,$H$5:$H$17,0)),"")))</f>
        <v/>
      </c>
      <c r="D230" s="13" t="str">
        <f>IF(A230="","",IF(ISNUMBER(MATCH(A230,'Ingrédients'!$A$5:$A$154,0)),INDEX('Ingrédients'!$G$5:$G$154,MATCH(A230,'Ingrédients'!$A$5:$A$154,0)),IF(ISNUMBER(MATCH(A230,$H$5:$H$17,0)),INDEX($J$5:$J$17,MATCH(A230,$H$5:$H$17,0)),"")))</f>
        <v/>
      </c>
      <c r="E230" s="15" t="str">
        <f>IF(OR(A230="",NOT(ISNUMBER(B230)),NOT(ISNUMBER(D230))),"",ROUND(B230*D230,2))</f>
        <v/>
      </c>
      <c r="F230" s="10" t="str">
        <f>IF(A230="","",IF(A230=$A$226,"ne peut pas se contenir elle-même",IF(OR(ISNUMBER(MATCH(A230,'Ingrédients'!$A$5:$A$154,0)),ISNUMBER(MATCH(A230,$H$5:$H$17,0))),IF(NOT(ISNUMBER(D230)),"prix manquant",IF(NOT(ISNUMBER(B230)),"quantité manquante",IF(ISNUMBER(MATCH(A230,'Ingrédients'!$A$5:$A$154,0)),"",IF(INDEX($K$5:$K$17,MATCH(A230,$H$5:$H$17,0))&gt;0,"recette de base incomplète","")))),IF(ISNUMBER(MATCH(A230,$H$5:$H$19,0)),"se trouve plus bas, la déplacer vers le haut","introuvable"))))</f>
        <v/>
      </c>
      <c r="L230">
        <f>IF(F230="",0,1)</f>
        <v>0</v>
      </c>
    </row>
    <row r="231" spans="1:12" x14ac:dyDescent="0.25">
      <c r="A231" s="5"/>
      <c r="B231" s="12"/>
      <c r="C231" t="str">
        <f>IF(A231="","",IF(ISNUMBER(MATCH(A231,'Ingrédients'!$A$5:$A$154,0)),INDEX('Ingrédients'!$B$5:$B$154,MATCH(A231,'Ingrédients'!$A$5:$A$154,0)),IF(ISNUMBER(MATCH(A231,$H$5:$H$17,0)),INDEX($I$5:$I$17,MATCH(A231,$H$5:$H$17,0)),"")))</f>
        <v/>
      </c>
      <c r="D231" s="13" t="str">
        <f>IF(A231="","",IF(ISNUMBER(MATCH(A231,'Ingrédients'!$A$5:$A$154,0)),INDEX('Ingrédients'!$G$5:$G$154,MATCH(A231,'Ingrédients'!$A$5:$A$154,0)),IF(ISNUMBER(MATCH(A231,$H$5:$H$17,0)),INDEX($J$5:$J$17,MATCH(A231,$H$5:$H$17,0)),"")))</f>
        <v/>
      </c>
      <c r="E231" s="15" t="str">
        <f>IF(OR(A231="",NOT(ISNUMBER(B231)),NOT(ISNUMBER(D231))),"",ROUND(B231*D231,2))</f>
        <v/>
      </c>
      <c r="F231" s="10" t="str">
        <f>IF(A231="","",IF(A231=$A$226,"ne peut pas se contenir elle-même",IF(OR(ISNUMBER(MATCH(A231,'Ingrédients'!$A$5:$A$154,0)),ISNUMBER(MATCH(A231,$H$5:$H$17,0))),IF(NOT(ISNUMBER(D231)),"prix manquant",IF(NOT(ISNUMBER(B231)),"quantité manquante",IF(ISNUMBER(MATCH(A231,'Ingrédients'!$A$5:$A$154,0)),"",IF(INDEX($K$5:$K$17,MATCH(A231,$H$5:$H$17,0))&gt;0,"recette de base incomplète","")))),IF(ISNUMBER(MATCH(A231,$H$5:$H$19,0)),"se trouve plus bas, la déplacer vers le haut","introuvable"))))</f>
        <v/>
      </c>
      <c r="L231">
        <f>IF(F231="",0,1)</f>
        <v>0</v>
      </c>
    </row>
    <row r="232" spans="1:12" x14ac:dyDescent="0.25">
      <c r="A232" s="5"/>
      <c r="B232" s="12"/>
      <c r="C232" t="str">
        <f>IF(A232="","",IF(ISNUMBER(MATCH(A232,'Ingrédients'!$A$5:$A$154,0)),INDEX('Ingrédients'!$B$5:$B$154,MATCH(A232,'Ingrédients'!$A$5:$A$154,0)),IF(ISNUMBER(MATCH(A232,$H$5:$H$17,0)),INDEX($I$5:$I$17,MATCH(A232,$H$5:$H$17,0)),"")))</f>
        <v/>
      </c>
      <c r="D232" s="13" t="str">
        <f>IF(A232="","",IF(ISNUMBER(MATCH(A232,'Ingrédients'!$A$5:$A$154,0)),INDEX('Ingrédients'!$G$5:$G$154,MATCH(A232,'Ingrédients'!$A$5:$A$154,0)),IF(ISNUMBER(MATCH(A232,$H$5:$H$17,0)),INDEX($J$5:$J$17,MATCH(A232,$H$5:$H$17,0)),"")))</f>
        <v/>
      </c>
      <c r="E232" s="15" t="str">
        <f>IF(OR(A232="",NOT(ISNUMBER(B232)),NOT(ISNUMBER(D232))),"",ROUND(B232*D232,2))</f>
        <v/>
      </c>
      <c r="F232" s="10" t="str">
        <f>IF(A232="","",IF(A232=$A$226,"ne peut pas se contenir elle-même",IF(OR(ISNUMBER(MATCH(A232,'Ingrédients'!$A$5:$A$154,0)),ISNUMBER(MATCH(A232,$H$5:$H$17,0))),IF(NOT(ISNUMBER(D232)),"prix manquant",IF(NOT(ISNUMBER(B232)),"quantité manquante",IF(ISNUMBER(MATCH(A232,'Ingrédients'!$A$5:$A$154,0)),"",IF(INDEX($K$5:$K$17,MATCH(A232,$H$5:$H$17,0))&gt;0,"recette de base incomplète","")))),IF(ISNUMBER(MATCH(A232,$H$5:$H$19,0)),"se trouve plus bas, la déplacer vers le haut","introuvable"))))</f>
        <v/>
      </c>
      <c r="L232">
        <f>IF(F232="",0,1)</f>
        <v>0</v>
      </c>
    </row>
    <row r="233" spans="1:12" x14ac:dyDescent="0.25">
      <c r="A233" s="5"/>
      <c r="B233" s="12"/>
      <c r="C233" t="str">
        <f>IF(A233="","",IF(ISNUMBER(MATCH(A233,'Ingrédients'!$A$5:$A$154,0)),INDEX('Ingrédients'!$B$5:$B$154,MATCH(A233,'Ingrédients'!$A$5:$A$154,0)),IF(ISNUMBER(MATCH(A233,$H$5:$H$17,0)),INDEX($I$5:$I$17,MATCH(A233,$H$5:$H$17,0)),"")))</f>
        <v/>
      </c>
      <c r="D233" s="13" t="str">
        <f>IF(A233="","",IF(ISNUMBER(MATCH(A233,'Ingrédients'!$A$5:$A$154,0)),INDEX('Ingrédients'!$G$5:$G$154,MATCH(A233,'Ingrédients'!$A$5:$A$154,0)),IF(ISNUMBER(MATCH(A233,$H$5:$H$17,0)),INDEX($J$5:$J$17,MATCH(A233,$H$5:$H$17,0)),"")))</f>
        <v/>
      </c>
      <c r="E233" s="15" t="str">
        <f>IF(OR(A233="",NOT(ISNUMBER(B233)),NOT(ISNUMBER(D233))),"",ROUND(B233*D233,2))</f>
        <v/>
      </c>
      <c r="F233" s="10" t="str">
        <f>IF(A233="","",IF(A233=$A$226,"ne peut pas se contenir elle-même",IF(OR(ISNUMBER(MATCH(A233,'Ingrédients'!$A$5:$A$154,0)),ISNUMBER(MATCH(A233,$H$5:$H$17,0))),IF(NOT(ISNUMBER(D233)),"prix manquant",IF(NOT(ISNUMBER(B233)),"quantité manquante",IF(ISNUMBER(MATCH(A233,'Ingrédients'!$A$5:$A$154,0)),"",IF(INDEX($K$5:$K$17,MATCH(A233,$H$5:$H$17,0))&gt;0,"recette de base incomplète","")))),IF(ISNUMBER(MATCH(A233,$H$5:$H$19,0)),"se trouve plus bas, la déplacer vers le haut","introuvable"))))</f>
        <v/>
      </c>
      <c r="L233">
        <f>IF(F233="",0,1)</f>
        <v>0</v>
      </c>
    </row>
    <row r="234" spans="1:12" x14ac:dyDescent="0.25">
      <c r="A234" s="5"/>
      <c r="B234" s="12"/>
      <c r="C234" t="str">
        <f>IF(A234="","",IF(ISNUMBER(MATCH(A234,'Ingrédients'!$A$5:$A$154,0)),INDEX('Ingrédients'!$B$5:$B$154,MATCH(A234,'Ingrédients'!$A$5:$A$154,0)),IF(ISNUMBER(MATCH(A234,$H$5:$H$17,0)),INDEX($I$5:$I$17,MATCH(A234,$H$5:$H$17,0)),"")))</f>
        <v/>
      </c>
      <c r="D234" s="13" t="str">
        <f>IF(A234="","",IF(ISNUMBER(MATCH(A234,'Ingrédients'!$A$5:$A$154,0)),INDEX('Ingrédients'!$G$5:$G$154,MATCH(A234,'Ingrédients'!$A$5:$A$154,0)),IF(ISNUMBER(MATCH(A234,$H$5:$H$17,0)),INDEX($J$5:$J$17,MATCH(A234,$H$5:$H$17,0)),"")))</f>
        <v/>
      </c>
      <c r="E234" s="15" t="str">
        <f>IF(OR(A234="",NOT(ISNUMBER(B234)),NOT(ISNUMBER(D234))),"",ROUND(B234*D234,2))</f>
        <v/>
      </c>
      <c r="F234" s="10" t="str">
        <f>IF(A234="","",IF(A234=$A$226,"ne peut pas se contenir elle-même",IF(OR(ISNUMBER(MATCH(A234,'Ingrédients'!$A$5:$A$154,0)),ISNUMBER(MATCH(A234,$H$5:$H$17,0))),IF(NOT(ISNUMBER(D234)),"prix manquant",IF(NOT(ISNUMBER(B234)),"quantité manquante",IF(ISNUMBER(MATCH(A234,'Ingrédients'!$A$5:$A$154,0)),"",IF(INDEX($K$5:$K$17,MATCH(A234,$H$5:$H$17,0))&gt;0,"recette de base incomplète","")))),IF(ISNUMBER(MATCH(A234,$H$5:$H$19,0)),"se trouve plus bas, la déplacer vers le haut","introuvable"))))</f>
        <v/>
      </c>
      <c r="L234">
        <f>IF(F234="",0,1)</f>
        <v>0</v>
      </c>
    </row>
    <row r="235" spans="1:12" x14ac:dyDescent="0.25">
      <c r="A235" s="5"/>
      <c r="B235" s="12"/>
      <c r="C235" t="str">
        <f>IF(A235="","",IF(ISNUMBER(MATCH(A235,'Ingrédients'!$A$5:$A$154,0)),INDEX('Ingrédients'!$B$5:$B$154,MATCH(A235,'Ingrédients'!$A$5:$A$154,0)),IF(ISNUMBER(MATCH(A235,$H$5:$H$17,0)),INDEX($I$5:$I$17,MATCH(A235,$H$5:$H$17,0)),"")))</f>
        <v/>
      </c>
      <c r="D235" s="13" t="str">
        <f>IF(A235="","",IF(ISNUMBER(MATCH(A235,'Ingrédients'!$A$5:$A$154,0)),INDEX('Ingrédients'!$G$5:$G$154,MATCH(A235,'Ingrédients'!$A$5:$A$154,0)),IF(ISNUMBER(MATCH(A235,$H$5:$H$17,0)),INDEX($J$5:$J$17,MATCH(A235,$H$5:$H$17,0)),"")))</f>
        <v/>
      </c>
      <c r="E235" s="15" t="str">
        <f>IF(OR(A235="",NOT(ISNUMBER(B235)),NOT(ISNUMBER(D235))),"",ROUND(B235*D235,2))</f>
        <v/>
      </c>
      <c r="F235" s="10" t="str">
        <f>IF(A235="","",IF(A235=$A$226,"ne peut pas se contenir elle-même",IF(OR(ISNUMBER(MATCH(A235,'Ingrédients'!$A$5:$A$154,0)),ISNUMBER(MATCH(A235,$H$5:$H$17,0))),IF(NOT(ISNUMBER(D235)),"prix manquant",IF(NOT(ISNUMBER(B235)),"quantité manquante",IF(ISNUMBER(MATCH(A235,'Ingrédients'!$A$5:$A$154,0)),"",IF(INDEX($K$5:$K$17,MATCH(A235,$H$5:$H$17,0))&gt;0,"recette de base incomplète","")))),IF(ISNUMBER(MATCH(A235,$H$5:$H$19,0)),"se trouve plus bas, la déplacer vers le haut","introuvable"))))</f>
        <v/>
      </c>
      <c r="L235">
        <f>IF(F235="",0,1)</f>
        <v>0</v>
      </c>
    </row>
    <row r="236" spans="1:12" x14ac:dyDescent="0.25">
      <c r="A236" s="5"/>
      <c r="B236" s="12"/>
      <c r="C236" t="str">
        <f>IF(A236="","",IF(ISNUMBER(MATCH(A236,'Ingrédients'!$A$5:$A$154,0)),INDEX('Ingrédients'!$B$5:$B$154,MATCH(A236,'Ingrédients'!$A$5:$A$154,0)),IF(ISNUMBER(MATCH(A236,$H$5:$H$17,0)),INDEX($I$5:$I$17,MATCH(A236,$H$5:$H$17,0)),"")))</f>
        <v/>
      </c>
      <c r="D236" s="13" t="str">
        <f>IF(A236="","",IF(ISNUMBER(MATCH(A236,'Ingrédients'!$A$5:$A$154,0)),INDEX('Ingrédients'!$G$5:$G$154,MATCH(A236,'Ingrédients'!$A$5:$A$154,0)),IF(ISNUMBER(MATCH(A236,$H$5:$H$17,0)),INDEX($J$5:$J$17,MATCH(A236,$H$5:$H$17,0)),"")))</f>
        <v/>
      </c>
      <c r="E236" s="15" t="str">
        <f>IF(OR(A236="",NOT(ISNUMBER(B236)),NOT(ISNUMBER(D236))),"",ROUND(B236*D236,2))</f>
        <v/>
      </c>
      <c r="F236" s="10" t="str">
        <f>IF(A236="","",IF(A236=$A$226,"ne peut pas se contenir elle-même",IF(OR(ISNUMBER(MATCH(A236,'Ingrédients'!$A$5:$A$154,0)),ISNUMBER(MATCH(A236,$H$5:$H$17,0))),IF(NOT(ISNUMBER(D236)),"prix manquant",IF(NOT(ISNUMBER(B236)),"quantité manquante",IF(ISNUMBER(MATCH(A236,'Ingrédients'!$A$5:$A$154,0)),"",IF(INDEX($K$5:$K$17,MATCH(A236,$H$5:$H$17,0))&gt;0,"recette de base incomplète","")))),IF(ISNUMBER(MATCH(A236,$H$5:$H$19,0)),"se trouve plus bas, la déplacer vers le haut","introuvable"))))</f>
        <v/>
      </c>
      <c r="L236">
        <f>IF(F236="",0,1)</f>
        <v>0</v>
      </c>
    </row>
    <row r="237" spans="1:12" x14ac:dyDescent="0.25">
      <c r="A237" s="5"/>
      <c r="B237" s="12"/>
      <c r="C237" t="str">
        <f>IF(A237="","",IF(ISNUMBER(MATCH(A237,'Ingrédients'!$A$5:$A$154,0)),INDEX('Ingrédients'!$B$5:$B$154,MATCH(A237,'Ingrédients'!$A$5:$A$154,0)),IF(ISNUMBER(MATCH(A237,$H$5:$H$17,0)),INDEX($I$5:$I$17,MATCH(A237,$H$5:$H$17,0)),"")))</f>
        <v/>
      </c>
      <c r="D237" s="13" t="str">
        <f>IF(A237="","",IF(ISNUMBER(MATCH(A237,'Ingrédients'!$A$5:$A$154,0)),INDEX('Ingrédients'!$G$5:$G$154,MATCH(A237,'Ingrédients'!$A$5:$A$154,0)),IF(ISNUMBER(MATCH(A237,$H$5:$H$17,0)),INDEX($J$5:$J$17,MATCH(A237,$H$5:$H$17,0)),"")))</f>
        <v/>
      </c>
      <c r="E237" s="15" t="str">
        <f>IF(OR(A237="",NOT(ISNUMBER(B237)),NOT(ISNUMBER(D237))),"",ROUND(B237*D237,2))</f>
        <v/>
      </c>
      <c r="F237" s="10" t="str">
        <f>IF(A237="","",IF(A237=$A$226,"ne peut pas se contenir elle-même",IF(OR(ISNUMBER(MATCH(A237,'Ingrédients'!$A$5:$A$154,0)),ISNUMBER(MATCH(A237,$H$5:$H$17,0))),IF(NOT(ISNUMBER(D237)),"prix manquant",IF(NOT(ISNUMBER(B237)),"quantité manquante",IF(ISNUMBER(MATCH(A237,'Ingrédients'!$A$5:$A$154,0)),"",IF(INDEX($K$5:$K$17,MATCH(A237,$H$5:$H$17,0))&gt;0,"recette de base incomplète","")))),IF(ISNUMBER(MATCH(A237,$H$5:$H$19,0)),"se trouve plus bas, la déplacer vers le haut","introuvable"))))</f>
        <v/>
      </c>
      <c r="L237">
        <f>IF(F237="",0,1)</f>
        <v>0</v>
      </c>
    </row>
    <row r="238" spans="1:12" x14ac:dyDescent="0.25">
      <c r="A238" s="5"/>
      <c r="B238" s="12"/>
      <c r="C238" t="str">
        <f>IF(A238="","",IF(ISNUMBER(MATCH(A238,'Ingrédients'!$A$5:$A$154,0)),INDEX('Ingrédients'!$B$5:$B$154,MATCH(A238,'Ingrédients'!$A$5:$A$154,0)),IF(ISNUMBER(MATCH(A238,$H$5:$H$17,0)),INDEX($I$5:$I$17,MATCH(A238,$H$5:$H$17,0)),"")))</f>
        <v/>
      </c>
      <c r="D238" s="13" t="str">
        <f>IF(A238="","",IF(ISNUMBER(MATCH(A238,'Ingrédients'!$A$5:$A$154,0)),INDEX('Ingrédients'!$G$5:$G$154,MATCH(A238,'Ingrédients'!$A$5:$A$154,0)),IF(ISNUMBER(MATCH(A238,$H$5:$H$17,0)),INDEX($J$5:$J$17,MATCH(A238,$H$5:$H$17,0)),"")))</f>
        <v/>
      </c>
      <c r="E238" s="15" t="str">
        <f>IF(OR(A238="",NOT(ISNUMBER(B238)),NOT(ISNUMBER(D238))),"",ROUND(B238*D238,2))</f>
        <v/>
      </c>
      <c r="F238" s="10" t="str">
        <f>IF(A238="","",IF(A238=$A$226,"ne peut pas se contenir elle-même",IF(OR(ISNUMBER(MATCH(A238,'Ingrédients'!$A$5:$A$154,0)),ISNUMBER(MATCH(A238,$H$5:$H$17,0))),IF(NOT(ISNUMBER(D238)),"prix manquant",IF(NOT(ISNUMBER(B238)),"quantité manquante",IF(ISNUMBER(MATCH(A238,'Ingrédients'!$A$5:$A$154,0)),"",IF(INDEX($K$5:$K$17,MATCH(A238,$H$5:$H$17,0))&gt;0,"recette de base incomplète","")))),IF(ISNUMBER(MATCH(A238,$H$5:$H$19,0)),"se trouve plus bas, la déplacer vers le haut","introuvable"))))</f>
        <v/>
      </c>
      <c r="L238">
        <f>IF(F238="",0,1)</f>
        <v>0</v>
      </c>
    </row>
    <row r="239" spans="1:12" x14ac:dyDescent="0.25">
      <c r="A239" s="5"/>
      <c r="B239" s="12"/>
      <c r="C239" t="str">
        <f>IF(A239="","",IF(ISNUMBER(MATCH(A239,'Ingrédients'!$A$5:$A$154,0)),INDEX('Ingrédients'!$B$5:$B$154,MATCH(A239,'Ingrédients'!$A$5:$A$154,0)),IF(ISNUMBER(MATCH(A239,$H$5:$H$17,0)),INDEX($I$5:$I$17,MATCH(A239,$H$5:$H$17,0)),"")))</f>
        <v/>
      </c>
      <c r="D239" s="13" t="str">
        <f>IF(A239="","",IF(ISNUMBER(MATCH(A239,'Ingrédients'!$A$5:$A$154,0)),INDEX('Ingrédients'!$G$5:$G$154,MATCH(A239,'Ingrédients'!$A$5:$A$154,0)),IF(ISNUMBER(MATCH(A239,$H$5:$H$17,0)),INDEX($J$5:$J$17,MATCH(A239,$H$5:$H$17,0)),"")))</f>
        <v/>
      </c>
      <c r="E239" s="15" t="str">
        <f>IF(OR(A239="",NOT(ISNUMBER(B239)),NOT(ISNUMBER(D239))),"",ROUND(B239*D239,2))</f>
        <v/>
      </c>
      <c r="F239" s="10" t="str">
        <f>IF(A239="","",IF(A239=$A$226,"ne peut pas se contenir elle-même",IF(OR(ISNUMBER(MATCH(A239,'Ingrédients'!$A$5:$A$154,0)),ISNUMBER(MATCH(A239,$H$5:$H$17,0))),IF(NOT(ISNUMBER(D239)),"prix manquant",IF(NOT(ISNUMBER(B239)),"quantité manquante",IF(ISNUMBER(MATCH(A239,'Ingrédients'!$A$5:$A$154,0)),"",IF(INDEX($K$5:$K$17,MATCH(A239,$H$5:$H$17,0))&gt;0,"recette de base incomplète","")))),IF(ISNUMBER(MATCH(A239,$H$5:$H$19,0)),"se trouve plus bas, la déplacer vers le haut","introuvable"))))</f>
        <v/>
      </c>
      <c r="L239">
        <f>IF(F239="",0,1)</f>
        <v>0</v>
      </c>
    </row>
    <row r="240" spans="1:5" x14ac:dyDescent="0.25">
      <c r="A240" s="16" t="s">
        <v>47</v>
      </c>
      <c r="E240" s="9" t="str">
        <f>IF(A226="","",ROUND(SUM(E228:E239),2))</f>
        <v/>
      </c>
    </row>
    <row r="241" spans="1:5" x14ac:dyDescent="0.25">
      <c r="A241" s="16" t="s">
        <v>39</v>
      </c>
      <c r="E241" s="17" t="str">
        <f>IF(OR(A226="",NOT(ISNUMBER(C226))),"",IF(C226&lt;=0,"",E240/C226))</f>
        <v/>
      </c>
    </row>
    <row r="243" spans="1:5" x14ac:dyDescent="0.25">
      <c r="A243" s="11"/>
      <c r="B243" s="2" t="s">
        <v>42</v>
      </c>
      <c r="C243" s="12"/>
      <c r="D243" s="5"/>
      <c r="E243" s="10" t="str">
        <f>IF(A243="","",IF(COUNTIF($H$5:$H$19,A243)&gt;1,"nom en double, seul le premier compte",IF(ISNUMBER(MATCH(A243,'Ingrédients'!$A$5:$A$154,0)),"ce nom est aussi un ingrédient",IF(NOT(ISNUMBER(C243)),"«La production donne» manque",IF(C243&lt;=0,"«La production donne» manque",IF(SUM(L245:L256)&gt;0,"vérifier les lignes avec remarque",""))))))</f>
        <v/>
      </c>
    </row>
    <row r="244" spans="1:6" x14ac:dyDescent="0.25">
      <c r="A244" s="4" t="s">
        <v>43</v>
      </c>
      <c r="B244" s="4" t="s">
        <v>44</v>
      </c>
      <c r="C244" s="4" t="s">
        <v>18</v>
      </c>
      <c r="D244" s="4" t="s">
        <v>45</v>
      </c>
      <c r="E244" s="4" t="s">
        <v>46</v>
      </c>
      <c r="F244" s="4" t="s">
        <v>24</v>
      </c>
    </row>
    <row r="245" spans="1:12" x14ac:dyDescent="0.25">
      <c r="A245" s="5"/>
      <c r="B245" s="12"/>
      <c r="C245" t="str">
        <f>IF(A245="","",IF(ISNUMBER(MATCH(A245,'Ingrédients'!$A$5:$A$154,0)),INDEX('Ingrédients'!$B$5:$B$154,MATCH(A245,'Ingrédients'!$A$5:$A$154,0)),IF(ISNUMBER(MATCH(A245,$H$5:$H$18,0)),INDEX($I$5:$I$18,MATCH(A245,$H$5:$H$18,0)),"")))</f>
        <v/>
      </c>
      <c r="D245" s="13" t="str">
        <f>IF(A245="","",IF(ISNUMBER(MATCH(A245,'Ingrédients'!$A$5:$A$154,0)),INDEX('Ingrédients'!$G$5:$G$154,MATCH(A245,'Ingrédients'!$A$5:$A$154,0)),IF(ISNUMBER(MATCH(A245,$H$5:$H$18,0)),INDEX($J$5:$J$18,MATCH(A245,$H$5:$H$18,0)),"")))</f>
        <v/>
      </c>
      <c r="E245" s="15" t="str">
        <f>IF(OR(A245="",NOT(ISNUMBER(B245)),NOT(ISNUMBER(D245))),"",ROUND(B245*D245,2))</f>
        <v/>
      </c>
      <c r="F245" s="10" t="str">
        <f>IF(A245="","",IF(A245=$A$243,"ne peut pas se contenir elle-même",IF(OR(ISNUMBER(MATCH(A245,'Ingrédients'!$A$5:$A$154,0)),ISNUMBER(MATCH(A245,$H$5:$H$18,0))),IF(NOT(ISNUMBER(D245)),"prix manquant",IF(NOT(ISNUMBER(B245)),"quantité manquante",IF(ISNUMBER(MATCH(A245,'Ingrédients'!$A$5:$A$154,0)),"",IF(INDEX($K$5:$K$18,MATCH(A245,$H$5:$H$18,0))&gt;0,"recette de base incomplète","")))),IF(ISNUMBER(MATCH(A245,$H$5:$H$19,0)),"se trouve plus bas, la déplacer vers le haut","introuvable"))))</f>
        <v/>
      </c>
      <c r="L245">
        <f>IF(F245="",0,1)</f>
        <v>0</v>
      </c>
    </row>
    <row r="246" spans="1:12" x14ac:dyDescent="0.25">
      <c r="A246" s="5"/>
      <c r="B246" s="12"/>
      <c r="C246" t="str">
        <f>IF(A246="","",IF(ISNUMBER(MATCH(A246,'Ingrédients'!$A$5:$A$154,0)),INDEX('Ingrédients'!$B$5:$B$154,MATCH(A246,'Ingrédients'!$A$5:$A$154,0)),IF(ISNUMBER(MATCH(A246,$H$5:$H$18,0)),INDEX($I$5:$I$18,MATCH(A246,$H$5:$H$18,0)),"")))</f>
        <v/>
      </c>
      <c r="D246" s="13" t="str">
        <f>IF(A246="","",IF(ISNUMBER(MATCH(A246,'Ingrédients'!$A$5:$A$154,0)),INDEX('Ingrédients'!$G$5:$G$154,MATCH(A246,'Ingrédients'!$A$5:$A$154,0)),IF(ISNUMBER(MATCH(A246,$H$5:$H$18,0)),INDEX($J$5:$J$18,MATCH(A246,$H$5:$H$18,0)),"")))</f>
        <v/>
      </c>
      <c r="E246" s="15" t="str">
        <f>IF(OR(A246="",NOT(ISNUMBER(B246)),NOT(ISNUMBER(D246))),"",ROUND(B246*D246,2))</f>
        <v/>
      </c>
      <c r="F246" s="10" t="str">
        <f>IF(A246="","",IF(A246=$A$243,"ne peut pas se contenir elle-même",IF(OR(ISNUMBER(MATCH(A246,'Ingrédients'!$A$5:$A$154,0)),ISNUMBER(MATCH(A246,$H$5:$H$18,0))),IF(NOT(ISNUMBER(D246)),"prix manquant",IF(NOT(ISNUMBER(B246)),"quantité manquante",IF(ISNUMBER(MATCH(A246,'Ingrédients'!$A$5:$A$154,0)),"",IF(INDEX($K$5:$K$18,MATCH(A246,$H$5:$H$18,0))&gt;0,"recette de base incomplète","")))),IF(ISNUMBER(MATCH(A246,$H$5:$H$19,0)),"se trouve plus bas, la déplacer vers le haut","introuvable"))))</f>
        <v/>
      </c>
      <c r="L246">
        <f>IF(F246="",0,1)</f>
        <v>0</v>
      </c>
    </row>
    <row r="247" spans="1:12" x14ac:dyDescent="0.25">
      <c r="A247" s="5"/>
      <c r="B247" s="12"/>
      <c r="C247" t="str">
        <f>IF(A247="","",IF(ISNUMBER(MATCH(A247,'Ingrédients'!$A$5:$A$154,0)),INDEX('Ingrédients'!$B$5:$B$154,MATCH(A247,'Ingrédients'!$A$5:$A$154,0)),IF(ISNUMBER(MATCH(A247,$H$5:$H$18,0)),INDEX($I$5:$I$18,MATCH(A247,$H$5:$H$18,0)),"")))</f>
        <v/>
      </c>
      <c r="D247" s="13" t="str">
        <f>IF(A247="","",IF(ISNUMBER(MATCH(A247,'Ingrédients'!$A$5:$A$154,0)),INDEX('Ingrédients'!$G$5:$G$154,MATCH(A247,'Ingrédients'!$A$5:$A$154,0)),IF(ISNUMBER(MATCH(A247,$H$5:$H$18,0)),INDEX($J$5:$J$18,MATCH(A247,$H$5:$H$18,0)),"")))</f>
        <v/>
      </c>
      <c r="E247" s="15" t="str">
        <f>IF(OR(A247="",NOT(ISNUMBER(B247)),NOT(ISNUMBER(D247))),"",ROUND(B247*D247,2))</f>
        <v/>
      </c>
      <c r="F247" s="10" t="str">
        <f>IF(A247="","",IF(A247=$A$243,"ne peut pas se contenir elle-même",IF(OR(ISNUMBER(MATCH(A247,'Ingrédients'!$A$5:$A$154,0)),ISNUMBER(MATCH(A247,$H$5:$H$18,0))),IF(NOT(ISNUMBER(D247)),"prix manquant",IF(NOT(ISNUMBER(B247)),"quantité manquante",IF(ISNUMBER(MATCH(A247,'Ingrédients'!$A$5:$A$154,0)),"",IF(INDEX($K$5:$K$18,MATCH(A247,$H$5:$H$18,0))&gt;0,"recette de base incomplète","")))),IF(ISNUMBER(MATCH(A247,$H$5:$H$19,0)),"se trouve plus bas, la déplacer vers le haut","introuvable"))))</f>
        <v/>
      </c>
      <c r="L247">
        <f>IF(F247="",0,1)</f>
        <v>0</v>
      </c>
    </row>
    <row r="248" spans="1:12" x14ac:dyDescent="0.25">
      <c r="A248" s="5"/>
      <c r="B248" s="12"/>
      <c r="C248" t="str">
        <f>IF(A248="","",IF(ISNUMBER(MATCH(A248,'Ingrédients'!$A$5:$A$154,0)),INDEX('Ingrédients'!$B$5:$B$154,MATCH(A248,'Ingrédients'!$A$5:$A$154,0)),IF(ISNUMBER(MATCH(A248,$H$5:$H$18,0)),INDEX($I$5:$I$18,MATCH(A248,$H$5:$H$18,0)),"")))</f>
        <v/>
      </c>
      <c r="D248" s="13" t="str">
        <f>IF(A248="","",IF(ISNUMBER(MATCH(A248,'Ingrédients'!$A$5:$A$154,0)),INDEX('Ingrédients'!$G$5:$G$154,MATCH(A248,'Ingrédients'!$A$5:$A$154,0)),IF(ISNUMBER(MATCH(A248,$H$5:$H$18,0)),INDEX($J$5:$J$18,MATCH(A248,$H$5:$H$18,0)),"")))</f>
        <v/>
      </c>
      <c r="E248" s="15" t="str">
        <f>IF(OR(A248="",NOT(ISNUMBER(B248)),NOT(ISNUMBER(D248))),"",ROUND(B248*D248,2))</f>
        <v/>
      </c>
      <c r="F248" s="10" t="str">
        <f>IF(A248="","",IF(A248=$A$243,"ne peut pas se contenir elle-même",IF(OR(ISNUMBER(MATCH(A248,'Ingrédients'!$A$5:$A$154,0)),ISNUMBER(MATCH(A248,$H$5:$H$18,0))),IF(NOT(ISNUMBER(D248)),"prix manquant",IF(NOT(ISNUMBER(B248)),"quantité manquante",IF(ISNUMBER(MATCH(A248,'Ingrédients'!$A$5:$A$154,0)),"",IF(INDEX($K$5:$K$18,MATCH(A248,$H$5:$H$18,0))&gt;0,"recette de base incomplète","")))),IF(ISNUMBER(MATCH(A248,$H$5:$H$19,0)),"se trouve plus bas, la déplacer vers le haut","introuvable"))))</f>
        <v/>
      </c>
      <c r="L248">
        <f>IF(F248="",0,1)</f>
        <v>0</v>
      </c>
    </row>
    <row r="249" spans="1:12" x14ac:dyDescent="0.25">
      <c r="A249" s="5"/>
      <c r="B249" s="12"/>
      <c r="C249" t="str">
        <f>IF(A249="","",IF(ISNUMBER(MATCH(A249,'Ingrédients'!$A$5:$A$154,0)),INDEX('Ingrédients'!$B$5:$B$154,MATCH(A249,'Ingrédients'!$A$5:$A$154,0)),IF(ISNUMBER(MATCH(A249,$H$5:$H$18,0)),INDEX($I$5:$I$18,MATCH(A249,$H$5:$H$18,0)),"")))</f>
        <v/>
      </c>
      <c r="D249" s="13" t="str">
        <f>IF(A249="","",IF(ISNUMBER(MATCH(A249,'Ingrédients'!$A$5:$A$154,0)),INDEX('Ingrédients'!$G$5:$G$154,MATCH(A249,'Ingrédients'!$A$5:$A$154,0)),IF(ISNUMBER(MATCH(A249,$H$5:$H$18,0)),INDEX($J$5:$J$18,MATCH(A249,$H$5:$H$18,0)),"")))</f>
        <v/>
      </c>
      <c r="E249" s="15" t="str">
        <f>IF(OR(A249="",NOT(ISNUMBER(B249)),NOT(ISNUMBER(D249))),"",ROUND(B249*D249,2))</f>
        <v/>
      </c>
      <c r="F249" s="10" t="str">
        <f>IF(A249="","",IF(A249=$A$243,"ne peut pas se contenir elle-même",IF(OR(ISNUMBER(MATCH(A249,'Ingrédients'!$A$5:$A$154,0)),ISNUMBER(MATCH(A249,$H$5:$H$18,0))),IF(NOT(ISNUMBER(D249)),"prix manquant",IF(NOT(ISNUMBER(B249)),"quantité manquante",IF(ISNUMBER(MATCH(A249,'Ingrédients'!$A$5:$A$154,0)),"",IF(INDEX($K$5:$K$18,MATCH(A249,$H$5:$H$18,0))&gt;0,"recette de base incomplète","")))),IF(ISNUMBER(MATCH(A249,$H$5:$H$19,0)),"se trouve plus bas, la déplacer vers le haut","introuvable"))))</f>
        <v/>
      </c>
      <c r="L249">
        <f>IF(F249="",0,1)</f>
        <v>0</v>
      </c>
    </row>
    <row r="250" spans="1:12" x14ac:dyDescent="0.25">
      <c r="A250" s="5"/>
      <c r="B250" s="12"/>
      <c r="C250" t="str">
        <f>IF(A250="","",IF(ISNUMBER(MATCH(A250,'Ingrédients'!$A$5:$A$154,0)),INDEX('Ingrédients'!$B$5:$B$154,MATCH(A250,'Ingrédients'!$A$5:$A$154,0)),IF(ISNUMBER(MATCH(A250,$H$5:$H$18,0)),INDEX($I$5:$I$18,MATCH(A250,$H$5:$H$18,0)),"")))</f>
        <v/>
      </c>
      <c r="D250" s="13" t="str">
        <f>IF(A250="","",IF(ISNUMBER(MATCH(A250,'Ingrédients'!$A$5:$A$154,0)),INDEX('Ingrédients'!$G$5:$G$154,MATCH(A250,'Ingrédients'!$A$5:$A$154,0)),IF(ISNUMBER(MATCH(A250,$H$5:$H$18,0)),INDEX($J$5:$J$18,MATCH(A250,$H$5:$H$18,0)),"")))</f>
        <v/>
      </c>
      <c r="E250" s="15" t="str">
        <f>IF(OR(A250="",NOT(ISNUMBER(B250)),NOT(ISNUMBER(D250))),"",ROUND(B250*D250,2))</f>
        <v/>
      </c>
      <c r="F250" s="10" t="str">
        <f>IF(A250="","",IF(A250=$A$243,"ne peut pas se contenir elle-même",IF(OR(ISNUMBER(MATCH(A250,'Ingrédients'!$A$5:$A$154,0)),ISNUMBER(MATCH(A250,$H$5:$H$18,0))),IF(NOT(ISNUMBER(D250)),"prix manquant",IF(NOT(ISNUMBER(B250)),"quantité manquante",IF(ISNUMBER(MATCH(A250,'Ingrédients'!$A$5:$A$154,0)),"",IF(INDEX($K$5:$K$18,MATCH(A250,$H$5:$H$18,0))&gt;0,"recette de base incomplète","")))),IF(ISNUMBER(MATCH(A250,$H$5:$H$19,0)),"se trouve plus bas, la déplacer vers le haut","introuvable"))))</f>
        <v/>
      </c>
      <c r="L250">
        <f>IF(F250="",0,1)</f>
        <v>0</v>
      </c>
    </row>
    <row r="251" spans="1:12" x14ac:dyDescent="0.25">
      <c r="A251" s="5"/>
      <c r="B251" s="12"/>
      <c r="C251" t="str">
        <f>IF(A251="","",IF(ISNUMBER(MATCH(A251,'Ingrédients'!$A$5:$A$154,0)),INDEX('Ingrédients'!$B$5:$B$154,MATCH(A251,'Ingrédients'!$A$5:$A$154,0)),IF(ISNUMBER(MATCH(A251,$H$5:$H$18,0)),INDEX($I$5:$I$18,MATCH(A251,$H$5:$H$18,0)),"")))</f>
        <v/>
      </c>
      <c r="D251" s="13" t="str">
        <f>IF(A251="","",IF(ISNUMBER(MATCH(A251,'Ingrédients'!$A$5:$A$154,0)),INDEX('Ingrédients'!$G$5:$G$154,MATCH(A251,'Ingrédients'!$A$5:$A$154,0)),IF(ISNUMBER(MATCH(A251,$H$5:$H$18,0)),INDEX($J$5:$J$18,MATCH(A251,$H$5:$H$18,0)),"")))</f>
        <v/>
      </c>
      <c r="E251" s="15" t="str">
        <f>IF(OR(A251="",NOT(ISNUMBER(B251)),NOT(ISNUMBER(D251))),"",ROUND(B251*D251,2))</f>
        <v/>
      </c>
      <c r="F251" s="10" t="str">
        <f>IF(A251="","",IF(A251=$A$243,"ne peut pas se contenir elle-même",IF(OR(ISNUMBER(MATCH(A251,'Ingrédients'!$A$5:$A$154,0)),ISNUMBER(MATCH(A251,$H$5:$H$18,0))),IF(NOT(ISNUMBER(D251)),"prix manquant",IF(NOT(ISNUMBER(B251)),"quantité manquante",IF(ISNUMBER(MATCH(A251,'Ingrédients'!$A$5:$A$154,0)),"",IF(INDEX($K$5:$K$18,MATCH(A251,$H$5:$H$18,0))&gt;0,"recette de base incomplète","")))),IF(ISNUMBER(MATCH(A251,$H$5:$H$19,0)),"se trouve plus bas, la déplacer vers le haut","introuvable"))))</f>
        <v/>
      </c>
      <c r="L251">
        <f>IF(F251="",0,1)</f>
        <v>0</v>
      </c>
    </row>
    <row r="252" spans="1:12" x14ac:dyDescent="0.25">
      <c r="A252" s="5"/>
      <c r="B252" s="12"/>
      <c r="C252" t="str">
        <f>IF(A252="","",IF(ISNUMBER(MATCH(A252,'Ingrédients'!$A$5:$A$154,0)),INDEX('Ingrédients'!$B$5:$B$154,MATCH(A252,'Ingrédients'!$A$5:$A$154,0)),IF(ISNUMBER(MATCH(A252,$H$5:$H$18,0)),INDEX($I$5:$I$18,MATCH(A252,$H$5:$H$18,0)),"")))</f>
        <v/>
      </c>
      <c r="D252" s="13" t="str">
        <f>IF(A252="","",IF(ISNUMBER(MATCH(A252,'Ingrédients'!$A$5:$A$154,0)),INDEX('Ingrédients'!$G$5:$G$154,MATCH(A252,'Ingrédients'!$A$5:$A$154,0)),IF(ISNUMBER(MATCH(A252,$H$5:$H$18,0)),INDEX($J$5:$J$18,MATCH(A252,$H$5:$H$18,0)),"")))</f>
        <v/>
      </c>
      <c r="E252" s="15" t="str">
        <f>IF(OR(A252="",NOT(ISNUMBER(B252)),NOT(ISNUMBER(D252))),"",ROUND(B252*D252,2))</f>
        <v/>
      </c>
      <c r="F252" s="10" t="str">
        <f>IF(A252="","",IF(A252=$A$243,"ne peut pas se contenir elle-même",IF(OR(ISNUMBER(MATCH(A252,'Ingrédients'!$A$5:$A$154,0)),ISNUMBER(MATCH(A252,$H$5:$H$18,0))),IF(NOT(ISNUMBER(D252)),"prix manquant",IF(NOT(ISNUMBER(B252)),"quantité manquante",IF(ISNUMBER(MATCH(A252,'Ingrédients'!$A$5:$A$154,0)),"",IF(INDEX($K$5:$K$18,MATCH(A252,$H$5:$H$18,0))&gt;0,"recette de base incomplète","")))),IF(ISNUMBER(MATCH(A252,$H$5:$H$19,0)),"se trouve plus bas, la déplacer vers le haut","introuvable"))))</f>
        <v/>
      </c>
      <c r="L252">
        <f>IF(F252="",0,1)</f>
        <v>0</v>
      </c>
    </row>
    <row r="253" spans="1:12" x14ac:dyDescent="0.25">
      <c r="A253" s="5"/>
      <c r="B253" s="12"/>
      <c r="C253" t="str">
        <f>IF(A253="","",IF(ISNUMBER(MATCH(A253,'Ingrédients'!$A$5:$A$154,0)),INDEX('Ingrédients'!$B$5:$B$154,MATCH(A253,'Ingrédients'!$A$5:$A$154,0)),IF(ISNUMBER(MATCH(A253,$H$5:$H$18,0)),INDEX($I$5:$I$18,MATCH(A253,$H$5:$H$18,0)),"")))</f>
        <v/>
      </c>
      <c r="D253" s="13" t="str">
        <f>IF(A253="","",IF(ISNUMBER(MATCH(A253,'Ingrédients'!$A$5:$A$154,0)),INDEX('Ingrédients'!$G$5:$G$154,MATCH(A253,'Ingrédients'!$A$5:$A$154,0)),IF(ISNUMBER(MATCH(A253,$H$5:$H$18,0)),INDEX($J$5:$J$18,MATCH(A253,$H$5:$H$18,0)),"")))</f>
        <v/>
      </c>
      <c r="E253" s="15" t="str">
        <f>IF(OR(A253="",NOT(ISNUMBER(B253)),NOT(ISNUMBER(D253))),"",ROUND(B253*D253,2))</f>
        <v/>
      </c>
      <c r="F253" s="10" t="str">
        <f>IF(A253="","",IF(A253=$A$243,"ne peut pas se contenir elle-même",IF(OR(ISNUMBER(MATCH(A253,'Ingrédients'!$A$5:$A$154,0)),ISNUMBER(MATCH(A253,$H$5:$H$18,0))),IF(NOT(ISNUMBER(D253)),"prix manquant",IF(NOT(ISNUMBER(B253)),"quantité manquante",IF(ISNUMBER(MATCH(A253,'Ingrédients'!$A$5:$A$154,0)),"",IF(INDEX($K$5:$K$18,MATCH(A253,$H$5:$H$18,0))&gt;0,"recette de base incomplète","")))),IF(ISNUMBER(MATCH(A253,$H$5:$H$19,0)),"se trouve plus bas, la déplacer vers le haut","introuvable"))))</f>
        <v/>
      </c>
      <c r="L253">
        <f>IF(F253="",0,1)</f>
        <v>0</v>
      </c>
    </row>
    <row r="254" spans="1:12" x14ac:dyDescent="0.25">
      <c r="A254" s="5"/>
      <c r="B254" s="12"/>
      <c r="C254" t="str">
        <f>IF(A254="","",IF(ISNUMBER(MATCH(A254,'Ingrédients'!$A$5:$A$154,0)),INDEX('Ingrédients'!$B$5:$B$154,MATCH(A254,'Ingrédients'!$A$5:$A$154,0)),IF(ISNUMBER(MATCH(A254,$H$5:$H$18,0)),INDEX($I$5:$I$18,MATCH(A254,$H$5:$H$18,0)),"")))</f>
        <v/>
      </c>
      <c r="D254" s="13" t="str">
        <f>IF(A254="","",IF(ISNUMBER(MATCH(A254,'Ingrédients'!$A$5:$A$154,0)),INDEX('Ingrédients'!$G$5:$G$154,MATCH(A254,'Ingrédients'!$A$5:$A$154,0)),IF(ISNUMBER(MATCH(A254,$H$5:$H$18,0)),INDEX($J$5:$J$18,MATCH(A254,$H$5:$H$18,0)),"")))</f>
        <v/>
      </c>
      <c r="E254" s="15" t="str">
        <f>IF(OR(A254="",NOT(ISNUMBER(B254)),NOT(ISNUMBER(D254))),"",ROUND(B254*D254,2))</f>
        <v/>
      </c>
      <c r="F254" s="10" t="str">
        <f>IF(A254="","",IF(A254=$A$243,"ne peut pas se contenir elle-même",IF(OR(ISNUMBER(MATCH(A254,'Ingrédients'!$A$5:$A$154,0)),ISNUMBER(MATCH(A254,$H$5:$H$18,0))),IF(NOT(ISNUMBER(D254)),"prix manquant",IF(NOT(ISNUMBER(B254)),"quantité manquante",IF(ISNUMBER(MATCH(A254,'Ingrédients'!$A$5:$A$154,0)),"",IF(INDEX($K$5:$K$18,MATCH(A254,$H$5:$H$18,0))&gt;0,"recette de base incomplète","")))),IF(ISNUMBER(MATCH(A254,$H$5:$H$19,0)),"se trouve plus bas, la déplacer vers le haut","introuvable"))))</f>
        <v/>
      </c>
      <c r="L254">
        <f>IF(F254="",0,1)</f>
        <v>0</v>
      </c>
    </row>
    <row r="255" spans="1:12" x14ac:dyDescent="0.25">
      <c r="A255" s="5"/>
      <c r="B255" s="12"/>
      <c r="C255" t="str">
        <f>IF(A255="","",IF(ISNUMBER(MATCH(A255,'Ingrédients'!$A$5:$A$154,0)),INDEX('Ingrédients'!$B$5:$B$154,MATCH(A255,'Ingrédients'!$A$5:$A$154,0)),IF(ISNUMBER(MATCH(A255,$H$5:$H$18,0)),INDEX($I$5:$I$18,MATCH(A255,$H$5:$H$18,0)),"")))</f>
        <v/>
      </c>
      <c r="D255" s="13" t="str">
        <f>IF(A255="","",IF(ISNUMBER(MATCH(A255,'Ingrédients'!$A$5:$A$154,0)),INDEX('Ingrédients'!$G$5:$G$154,MATCH(A255,'Ingrédients'!$A$5:$A$154,0)),IF(ISNUMBER(MATCH(A255,$H$5:$H$18,0)),INDEX($J$5:$J$18,MATCH(A255,$H$5:$H$18,0)),"")))</f>
        <v/>
      </c>
      <c r="E255" s="15" t="str">
        <f>IF(OR(A255="",NOT(ISNUMBER(B255)),NOT(ISNUMBER(D255))),"",ROUND(B255*D255,2))</f>
        <v/>
      </c>
      <c r="F255" s="10" t="str">
        <f>IF(A255="","",IF(A255=$A$243,"ne peut pas se contenir elle-même",IF(OR(ISNUMBER(MATCH(A255,'Ingrédients'!$A$5:$A$154,0)),ISNUMBER(MATCH(A255,$H$5:$H$18,0))),IF(NOT(ISNUMBER(D255)),"prix manquant",IF(NOT(ISNUMBER(B255)),"quantité manquante",IF(ISNUMBER(MATCH(A255,'Ingrédients'!$A$5:$A$154,0)),"",IF(INDEX($K$5:$K$18,MATCH(A255,$H$5:$H$18,0))&gt;0,"recette de base incomplète","")))),IF(ISNUMBER(MATCH(A255,$H$5:$H$19,0)),"se trouve plus bas, la déplacer vers le haut","introuvable"))))</f>
        <v/>
      </c>
      <c r="L255">
        <f>IF(F255="",0,1)</f>
        <v>0</v>
      </c>
    </row>
    <row r="256" spans="1:12" x14ac:dyDescent="0.25">
      <c r="A256" s="5"/>
      <c r="B256" s="12"/>
      <c r="C256" t="str">
        <f>IF(A256="","",IF(ISNUMBER(MATCH(A256,'Ingrédients'!$A$5:$A$154,0)),INDEX('Ingrédients'!$B$5:$B$154,MATCH(A256,'Ingrédients'!$A$5:$A$154,0)),IF(ISNUMBER(MATCH(A256,$H$5:$H$18,0)),INDEX($I$5:$I$18,MATCH(A256,$H$5:$H$18,0)),"")))</f>
        <v/>
      </c>
      <c r="D256" s="13" t="str">
        <f>IF(A256="","",IF(ISNUMBER(MATCH(A256,'Ingrédients'!$A$5:$A$154,0)),INDEX('Ingrédients'!$G$5:$G$154,MATCH(A256,'Ingrédients'!$A$5:$A$154,0)),IF(ISNUMBER(MATCH(A256,$H$5:$H$18,0)),INDEX($J$5:$J$18,MATCH(A256,$H$5:$H$18,0)),"")))</f>
        <v/>
      </c>
      <c r="E256" s="15" t="str">
        <f>IF(OR(A256="",NOT(ISNUMBER(B256)),NOT(ISNUMBER(D256))),"",ROUND(B256*D256,2))</f>
        <v/>
      </c>
      <c r="F256" s="10" t="str">
        <f>IF(A256="","",IF(A256=$A$243,"ne peut pas se contenir elle-même",IF(OR(ISNUMBER(MATCH(A256,'Ingrédients'!$A$5:$A$154,0)),ISNUMBER(MATCH(A256,$H$5:$H$18,0))),IF(NOT(ISNUMBER(D256)),"prix manquant",IF(NOT(ISNUMBER(B256)),"quantité manquante",IF(ISNUMBER(MATCH(A256,'Ingrédients'!$A$5:$A$154,0)),"",IF(INDEX($K$5:$K$18,MATCH(A256,$H$5:$H$18,0))&gt;0,"recette de base incomplète","")))),IF(ISNUMBER(MATCH(A256,$H$5:$H$19,0)),"se trouve plus bas, la déplacer vers le haut","introuvable"))))</f>
        <v/>
      </c>
      <c r="L256">
        <f>IF(F256="",0,1)</f>
        <v>0</v>
      </c>
    </row>
    <row r="257" spans="1:5" x14ac:dyDescent="0.25">
      <c r="A257" s="16" t="s">
        <v>47</v>
      </c>
      <c r="E257" s="9" t="str">
        <f>IF(A243="","",ROUND(SUM(E245:E256),2))</f>
        <v/>
      </c>
    </row>
    <row r="258" spans="1:5" x14ac:dyDescent="0.25">
      <c r="A258" s="16" t="s">
        <v>39</v>
      </c>
      <c r="E258" s="17" t="str">
        <f>IF(OR(A243="",NOT(ISNUMBER(C243))),"",IF(C243&lt;=0,"",E257/C243))</f>
        <v/>
      </c>
    </row>
  </sheetData>
  <dataValidations count="30">
    <dataValidation type="list" allowBlank="1" sqref="A109:A120">
      <formula1>'Plats'!$K$5:$K$169</formula1>
    </dataValidation>
    <dataValidation type="list" allowBlank="1" sqref="A126:A137">
      <formula1>'Plats'!$K$5:$K$169</formula1>
    </dataValidation>
    <dataValidation type="list" allowBlank="1" sqref="A143:A154">
      <formula1>'Plats'!$K$5:$K$169</formula1>
    </dataValidation>
    <dataValidation type="list" allowBlank="1" sqref="A160:A171">
      <formula1>'Plats'!$K$5:$K$169</formula1>
    </dataValidation>
    <dataValidation type="list" allowBlank="1" sqref="A177:A188">
      <formula1>'Plats'!$K$5:$K$169</formula1>
    </dataValidation>
    <dataValidation type="list" allowBlank="1" sqref="A194:A205">
      <formula1>'Plats'!$K$5:$K$169</formula1>
    </dataValidation>
    <dataValidation type="list" allowBlank="1" sqref="A211:A222">
      <formula1>'Plats'!$K$5:$K$169</formula1>
    </dataValidation>
    <dataValidation type="list" allowBlank="1" sqref="A228:A239">
      <formula1>'Plats'!$K$5:$K$169</formula1>
    </dataValidation>
    <dataValidation type="list" allowBlank="1" sqref="A245:A256">
      <formula1>'Plats'!$K$5:$K$169</formula1>
    </dataValidation>
    <dataValidation type="list" allowBlank="1" sqref="A24:A35">
      <formula1>'Plats'!$K$5:$K$169</formula1>
    </dataValidation>
    <dataValidation type="list" allowBlank="1" sqref="A41:A52">
      <formula1>'Plats'!$K$5:$K$169</formula1>
    </dataValidation>
    <dataValidation type="list" allowBlank="1" sqref="A58:A69">
      <formula1>'Plats'!$K$5:$K$169</formula1>
    </dataValidation>
    <dataValidation type="list" allowBlank="1" sqref="A75:A86">
      <formula1>'Plats'!$K$5:$K$169</formula1>
    </dataValidation>
    <dataValidation type="list" allowBlank="1" sqref="A7:A18">
      <formula1>'Plats'!$K$5:$K$169</formula1>
    </dataValidation>
    <dataValidation type="list" allowBlank="1" sqref="A92:A103">
      <formula1>'Plats'!$K$5:$K$169</formula1>
    </dataValidation>
    <dataValidation type="list" allowBlank="1" sqref="D107">
      <formula1>"kg,l,pce,portions"</formula1>
    </dataValidation>
    <dataValidation type="list" allowBlank="1" sqref="D124">
      <formula1>"kg,l,pce,portions"</formula1>
    </dataValidation>
    <dataValidation type="list" allowBlank="1" sqref="D141">
      <formula1>"kg,l,pce,portions"</formula1>
    </dataValidation>
    <dataValidation type="list" allowBlank="1" sqref="D158">
      <formula1>"kg,l,pce,portions"</formula1>
    </dataValidation>
    <dataValidation type="list" allowBlank="1" sqref="D175">
      <formula1>"kg,l,pce,portions"</formula1>
    </dataValidation>
    <dataValidation type="list" allowBlank="1" sqref="D192">
      <formula1>"kg,l,pce,portions"</formula1>
    </dataValidation>
    <dataValidation type="list" allowBlank="1" sqref="D209">
      <formula1>"kg,l,pce,portions"</formula1>
    </dataValidation>
    <dataValidation type="list" allowBlank="1" sqref="D22">
      <formula1>"kg,l,pce,portions"</formula1>
    </dataValidation>
    <dataValidation type="list" allowBlank="1" sqref="D226">
      <formula1>"kg,l,pce,portions"</formula1>
    </dataValidation>
    <dataValidation type="list" allowBlank="1" sqref="D243">
      <formula1>"kg,l,pce,portions"</formula1>
    </dataValidation>
    <dataValidation type="list" allowBlank="1" sqref="D39">
      <formula1>"kg,l,pce,portions"</formula1>
    </dataValidation>
    <dataValidation type="list" allowBlank="1" sqref="D5">
      <formula1>"kg,l,pce,portions"</formula1>
    </dataValidation>
    <dataValidation type="list" allowBlank="1" sqref="D56">
      <formula1>"kg,l,pce,portions"</formula1>
    </dataValidation>
    <dataValidation type="list" allowBlank="1" sqref="D73">
      <formula1>"kg,l,pce,portions"</formula1>
    </dataValidation>
    <dataValidation type="list" allowBlank="1" sqref="D90">
      <formula1>"kg,l,pce,portions"</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3"/>
  <sheetViews>
    <sheetView workbookViewId="0"/>
  </sheetViews>
  <sheetFormatPr defaultRowHeight="15" outlineLevelRow="0" outlineLevelCol="0" x14ac:dyDescent="55"/>
  <cols>
    <col min="1" max="1" width="34" customWidth="1"/>
    <col min="2" max="2" width="14" customWidth="1"/>
    <col min="3" max="3" width="10" customWidth="1"/>
    <col min="4" max="4" width="16" customWidth="1"/>
    <col min="5" max="5" width="14" customWidth="1"/>
    <col min="6" max="6" width="40" customWidth="1"/>
    <col min="7" max="7" width="3" customWidth="1"/>
    <col min="8" max="8" width="34" customWidth="1"/>
    <col min="9" max="9" width="16" customWidth="1"/>
    <col min="10" max="10" width="12" customWidth="1"/>
    <col min="11" max="11" width="30" hidden="1" customWidth="1"/>
    <col min="12" max="12" width="4" hidden="1" customWidth="1"/>
  </cols>
  <sheetData>
    <row r="1" spans="1:1" x14ac:dyDescent="0.25">
      <c r="A1" s="1" t="s">
        <v>48</v>
      </c>
    </row>
    <row r="2" spans="1:1" x14ac:dyDescent="0.25">
      <c r="A2" s="2" t="s">
        <v>16</v>
      </c>
    </row>
    <row r="4" spans="8:10" x14ac:dyDescent="0.25">
      <c r="H4" s="4" t="s">
        <v>49</v>
      </c>
      <c r="I4" s="4" t="s">
        <v>50</v>
      </c>
      <c r="J4" s="4" t="s">
        <v>40</v>
      </c>
    </row>
    <row r="5" spans="1:11" x14ac:dyDescent="0.25">
      <c r="A5" s="11" t="s">
        <v>51</v>
      </c>
      <c r="B5" s="2" t="s">
        <v>52</v>
      </c>
      <c r="C5" s="5">
        <v>1</v>
      </c>
      <c r="D5" s="2" t="str">
        <f>IF(C5=1,"portion","portions")</f>
        <v>portion</v>
      </c>
      <c r="E5" s="10" t="str">
        <f>IF(A5="","",IF(COUNTIF($H$5:$H$34,A5)&gt;1,"nom en double, seul le premier compte",IF(NOT(ISNUMBER(C5)),"«donne … portions» manque",IF(C5&lt;=0,"«donne … portions» manque",IF(SUM(L7:L21)&gt;0,"vérifier les lignes avec remarque","")))))</f>
        <v/>
      </c>
      <c r="H5" t="str">
        <f>IF(A5="","",A5)</f>
        <v>Rôti de bœuf, sauce au vin rouge</v>
      </c>
      <c r="I5" s="15">
        <f>IF(A5="","",E23)</f>
        <v>9.62</v>
      </c>
      <c r="J5" s="14">
        <f>IF(A5="","",SUM(L7:L21)+IF(AND(E5&lt;&gt;"",E5&lt;&gt;"vérifier les lignes avec remarque"),1,0))</f>
        <v>0</v>
      </c>
      <c r="K5" t="str">
        <f>IF('Ingrédients'!A5="","",'Ingrédients'!A5)</f>
        <v>Rumsteck de bœuf</v>
      </c>
    </row>
    <row r="6" spans="1:11" x14ac:dyDescent="0.25">
      <c r="A6" s="4" t="s">
        <v>43</v>
      </c>
      <c r="B6" s="4" t="s">
        <v>44</v>
      </c>
      <c r="C6" s="4" t="s">
        <v>18</v>
      </c>
      <c r="D6" s="4" t="s">
        <v>45</v>
      </c>
      <c r="E6" s="4" t="s">
        <v>46</v>
      </c>
      <c r="F6" s="4" t="s">
        <v>24</v>
      </c>
      <c r="H6" t="str">
        <f>IF(A25="","",A25)</f>
        <v>Ragoût de bœuf</v>
      </c>
      <c r="I6" s="15">
        <f>IF(A25="","",E43)</f>
        <v>6.4</v>
      </c>
      <c r="J6" s="14">
        <f>IF(A25="","",SUM(L27:L41)+IF(AND(E25&lt;&gt;"",E25&lt;&gt;"vérifier les lignes avec remarque"),1,0))</f>
        <v>0</v>
      </c>
      <c r="K6" t="str">
        <f>IF('Ingrédients'!A6="","",'Ingrédients'!A6)</f>
        <v>Épaule de bœuf</v>
      </c>
    </row>
    <row r="7" spans="1:12" x14ac:dyDescent="0.25">
      <c r="A7" s="5" t="s">
        <v>26</v>
      </c>
      <c r="B7" s="12">
        <v>0.18</v>
      </c>
      <c r="C7" t="str">
        <f>IF(A7="","",IF(ISNUMBER(MATCH(A7,'Ingrédients'!$A$5:$A$154,0)),INDEX('Ingrédients'!$B$5:$B$154,MATCH(A7,'Ingrédients'!$A$5:$A$154,0)),IF(ISNUMBER(MATCH(A7,'Recettes de base'!$H$5:$H$19,0)),INDEX('Recettes de base'!$I$5:$I$19,MATCH(A7,'Recettes de base'!$H$5:$H$19,0)),"")))</f>
        <v>kg</v>
      </c>
      <c r="D7" s="13">
        <f>IF(A7="","",IF(ISNUMBER(MATCH(A7,'Ingrédients'!$A$5:$A$154,0)),INDEX('Ingrédients'!$G$5:$G$154,MATCH(A7,'Ingrédients'!$A$5:$A$154,0)),IF(ISNUMBER(MATCH(A7,'Recettes de base'!$H$5:$H$19,0)),INDEX('Recettes de base'!$J$5:$J$19,MATCH(A7,'Recettes de base'!$H$5:$H$19,0)),"")))</f>
        <v>44.87</v>
      </c>
      <c r="E7" s="15">
        <f>IF(OR(A7="",NOT(ISNUMBER(B7)),NOT(ISNUMBER(D7))),"",ROUND(B7*D7,2))</f>
        <v>8.08</v>
      </c>
      <c r="F7" s="10" t="str">
        <f>IF(A7="","",IF(OR(ISNUMBER(MATCH(A7,'Ingrédients'!$A$5:$A$154,0)),ISNUMBER(MATCH(A7,'Recettes de base'!$H$5:$H$19,0))),IF(NOT(ISNUMBER(D7)),"prix manquant",IF(NOT(ISNUMBER(B7)),"quantité manquante",IF(ISNUMBER(MATCH(A7,'Ingrédients'!$A$5:$A$154,0)),"",IF(INDEX('Recettes de base'!$K$5:$K$19,MATCH(A7,'Recettes de base'!$H$5:$H$19,0))&gt;0,"recette de base incomplète","")))),"introuvable"))</f>
        <v/>
      </c>
      <c r="H7" t="str">
        <f>IF(A45="","",A45)</f>
        <v/>
      </c>
      <c r="I7" s="15" t="str">
        <f>IF(A45="","",E63)</f>
        <v/>
      </c>
      <c r="J7" s="14" t="str">
        <f>IF(A45="","",SUM(L47:L61)+IF(AND(E45&lt;&gt;"",E45&lt;&gt;"vérifier les lignes avec remarque"),1,0))</f>
        <v/>
      </c>
      <c r="K7" t="str">
        <f>IF('Ingrédients'!A7="","",'Ingrédients'!A7)</f>
        <v>Carottes</v>
      </c>
      <c r="L7">
        <f>IF(F7="",0,1)</f>
        <v>0</v>
      </c>
    </row>
    <row r="8" spans="1:12" x14ac:dyDescent="0.25">
      <c r="A8" s="5" t="s">
        <v>41</v>
      </c>
      <c r="B8" s="12">
        <v>0.1</v>
      </c>
      <c r="C8" t="str">
        <f>IF(A8="","",IF(ISNUMBER(MATCH(A8,'Ingrédients'!$A$5:$A$154,0)),INDEX('Ingrédients'!$B$5:$B$154,MATCH(A8,'Ingrédients'!$A$5:$A$154,0)),IF(ISNUMBER(MATCH(A8,'Recettes de base'!$H$5:$H$19,0)),INDEX('Recettes de base'!$I$5:$I$19,MATCH(A8,'Recettes de base'!$H$5:$H$19,0)),"")))</f>
        <v>l</v>
      </c>
      <c r="D8" s="13">
        <f>IF(A8="","",IF(ISNUMBER(MATCH(A8,'Ingrédients'!$A$5:$A$154,0)),INDEX('Ingrédients'!$G$5:$G$154,MATCH(A8,'Ingrédients'!$A$5:$A$154,0)),IF(ISNUMBER(MATCH(A8,'Recettes de base'!$H$5:$H$19,0)),INDEX('Recettes de base'!$J$5:$J$19,MATCH(A8,'Recettes de base'!$H$5:$H$19,0)),"")))</f>
        <v>11.3375</v>
      </c>
      <c r="E8" s="15">
        <f>IF(OR(A8="",NOT(ISNUMBER(B8)),NOT(ISNUMBER(D8))),"",ROUND(B8*D8,2))</f>
        <v>1.13</v>
      </c>
      <c r="F8" s="10" t="str">
        <f>IF(A8="","",IF(OR(ISNUMBER(MATCH(A8,'Ingrédients'!$A$5:$A$154,0)),ISNUMBER(MATCH(A8,'Recettes de base'!$H$5:$H$19,0))),IF(NOT(ISNUMBER(D8)),"prix manquant",IF(NOT(ISNUMBER(B8)),"quantité manquante",IF(ISNUMBER(MATCH(A8,'Ingrédients'!$A$5:$A$154,0)),"",IF(INDEX('Recettes de base'!$K$5:$K$19,MATCH(A8,'Recettes de base'!$H$5:$H$19,0))&gt;0,"recette de base incomplète","")))),"introuvable"))</f>
        <v/>
      </c>
      <c r="H8" t="str">
        <f>IF(A65="","",A65)</f>
        <v/>
      </c>
      <c r="I8" s="15" t="str">
        <f>IF(A65="","",E83)</f>
        <v/>
      </c>
      <c r="J8" s="14" t="str">
        <f>IF(A65="","",SUM(L67:L81)+IF(AND(E65&lt;&gt;"",E65&lt;&gt;"vérifier les lignes avec remarque"),1,0))</f>
        <v/>
      </c>
      <c r="K8" t="str">
        <f>IF('Ingrédients'!A8="","",'Ingrédients'!A8)</f>
        <v>Vin rouge</v>
      </c>
      <c r="L8">
        <f>IF(F8="",0,1)</f>
        <v>0</v>
      </c>
    </row>
    <row r="9" spans="1:12" x14ac:dyDescent="0.25">
      <c r="A9" s="5" t="s">
        <v>30</v>
      </c>
      <c r="B9" s="12">
        <v>0.12</v>
      </c>
      <c r="C9" t="str">
        <f>IF(A9="","",IF(ISNUMBER(MATCH(A9,'Ingrédients'!$A$5:$A$154,0)),INDEX('Ingrédients'!$B$5:$B$154,MATCH(A9,'Ingrédients'!$A$5:$A$154,0)),IF(ISNUMBER(MATCH(A9,'Recettes de base'!$H$5:$H$19,0)),INDEX('Recettes de base'!$I$5:$I$19,MATCH(A9,'Recettes de base'!$H$5:$H$19,0)),"")))</f>
        <v>kg</v>
      </c>
      <c r="D9" s="13">
        <f>IF(A9="","",IF(ISNUMBER(MATCH(A9,'Ingrédients'!$A$5:$A$154,0)),INDEX('Ingrédients'!$G$5:$G$154,MATCH(A9,'Ingrédients'!$A$5:$A$154,0)),IF(ISNUMBER(MATCH(A9,'Recettes de base'!$H$5:$H$19,0)),INDEX('Recettes de base'!$J$5:$J$19,MATCH(A9,'Recettes de base'!$H$5:$H$19,0)),"")))</f>
        <v>3.41</v>
      </c>
      <c r="E9" s="15">
        <f>IF(OR(A9="",NOT(ISNUMBER(B9)),NOT(ISNUMBER(D9))),"",ROUND(B9*D9,2))</f>
        <v>0.41</v>
      </c>
      <c r="F9" s="10" t="str">
        <f>IF(A9="","",IF(OR(ISNUMBER(MATCH(A9,'Ingrédients'!$A$5:$A$154,0)),ISNUMBER(MATCH(A9,'Recettes de base'!$H$5:$H$19,0))),IF(NOT(ISNUMBER(D9)),"prix manquant",IF(NOT(ISNUMBER(B9)),"quantité manquante",IF(ISNUMBER(MATCH(A9,'Ingrédients'!$A$5:$A$154,0)),"",IF(INDEX('Recettes de base'!$K$5:$K$19,MATCH(A9,'Recettes de base'!$H$5:$H$19,0))&gt;0,"recette de base incomplète","")))),"introuvable"))</f>
        <v/>
      </c>
      <c r="H9" t="str">
        <f>IF(A85="","",A85)</f>
        <v/>
      </c>
      <c r="I9" s="15" t="str">
        <f>IF(A85="","",E103)</f>
        <v/>
      </c>
      <c r="J9" s="14" t="str">
        <f>IF(A85="","",SUM(L87:L101)+IF(AND(E85&lt;&gt;"",E85&lt;&gt;"vérifier les lignes avec remarque"),1,0))</f>
        <v/>
      </c>
      <c r="K9" t="str">
        <f>IF('Ingrédients'!A9="","",'Ingrédients'!A9)</f>
        <v>Fond de rôti (acheté)</v>
      </c>
      <c r="L9">
        <f>IF(F9="",0,1)</f>
        <v>0</v>
      </c>
    </row>
    <row r="10" spans="1:12" x14ac:dyDescent="0.25">
      <c r="A10" s="5"/>
      <c r="B10" s="12"/>
      <c r="C10" t="str">
        <f>IF(A10="","",IF(ISNUMBER(MATCH(A10,'Ingrédients'!$A$5:$A$154,0)),INDEX('Ingrédients'!$B$5:$B$154,MATCH(A10,'Ingrédients'!$A$5:$A$154,0)),IF(ISNUMBER(MATCH(A10,'Recettes de base'!$H$5:$H$19,0)),INDEX('Recettes de base'!$I$5:$I$19,MATCH(A10,'Recettes de base'!$H$5:$H$19,0)),"")))</f>
        <v/>
      </c>
      <c r="D10" s="13" t="str">
        <f>IF(A10="","",IF(ISNUMBER(MATCH(A10,'Ingrédients'!$A$5:$A$154,0)),INDEX('Ingrédients'!$G$5:$G$154,MATCH(A10,'Ingrédients'!$A$5:$A$154,0)),IF(ISNUMBER(MATCH(A10,'Recettes de base'!$H$5:$H$19,0)),INDEX('Recettes de base'!$J$5:$J$19,MATCH(A10,'Recettes de base'!$H$5:$H$19,0)),"")))</f>
        <v/>
      </c>
      <c r="E10" s="15" t="str">
        <f>IF(OR(A10="",NOT(ISNUMBER(B10)),NOT(ISNUMBER(D10))),"",ROUND(B10*D10,2))</f>
        <v/>
      </c>
      <c r="F10" s="10" t="str">
        <f>IF(A10="","",IF(OR(ISNUMBER(MATCH(A10,'Ingrédients'!$A$5:$A$154,0)),ISNUMBER(MATCH(A10,'Recettes de base'!$H$5:$H$19,0))),IF(NOT(ISNUMBER(D10)),"prix manquant",IF(NOT(ISNUMBER(B10)),"quantité manquante",IF(ISNUMBER(MATCH(A10,'Ingrédients'!$A$5:$A$154,0)),"",IF(INDEX('Recettes de base'!$K$5:$K$19,MATCH(A10,'Recettes de base'!$H$5:$H$19,0))&gt;0,"recette de base incomplète","")))),"introuvable"))</f>
        <v/>
      </c>
      <c r="H10" t="str">
        <f>IF(A105="","",A105)</f>
        <v/>
      </c>
      <c r="I10" s="15" t="str">
        <f>IF(A105="","",E123)</f>
        <v/>
      </c>
      <c r="J10" s="14" t="str">
        <f>IF(A105="","",SUM(L107:L121)+IF(AND(E105&lt;&gt;"",E105&lt;&gt;"vérifier les lignes avec remarque"),1,0))</f>
        <v/>
      </c>
      <c r="K10" t="str">
        <f>IF('Ingrédients'!A10="","",'Ingrédients'!A10)</f>
        <v>Échalotes</v>
      </c>
      <c r="L10">
        <f>IF(F10="",0,1)</f>
        <v>0</v>
      </c>
    </row>
    <row r="11" spans="1:12" x14ac:dyDescent="0.25">
      <c r="A11" s="5"/>
      <c r="B11" s="12"/>
      <c r="C11" t="str">
        <f>IF(A11="","",IF(ISNUMBER(MATCH(A11,'Ingrédients'!$A$5:$A$154,0)),INDEX('Ingrédients'!$B$5:$B$154,MATCH(A11,'Ingrédients'!$A$5:$A$154,0)),IF(ISNUMBER(MATCH(A11,'Recettes de base'!$H$5:$H$19,0)),INDEX('Recettes de base'!$I$5:$I$19,MATCH(A11,'Recettes de base'!$H$5:$H$19,0)),"")))</f>
        <v/>
      </c>
      <c r="D11" s="13" t="str">
        <f>IF(A11="","",IF(ISNUMBER(MATCH(A11,'Ingrédients'!$A$5:$A$154,0)),INDEX('Ingrédients'!$G$5:$G$154,MATCH(A11,'Ingrédients'!$A$5:$A$154,0)),IF(ISNUMBER(MATCH(A11,'Recettes de base'!$H$5:$H$19,0)),INDEX('Recettes de base'!$J$5:$J$19,MATCH(A11,'Recettes de base'!$H$5:$H$19,0)),"")))</f>
        <v/>
      </c>
      <c r="E11" s="15" t="str">
        <f>IF(OR(A11="",NOT(ISNUMBER(B11)),NOT(ISNUMBER(D11))),"",ROUND(B11*D11,2))</f>
        <v/>
      </c>
      <c r="F11" s="10" t="str">
        <f>IF(A11="","",IF(OR(ISNUMBER(MATCH(A11,'Ingrédients'!$A$5:$A$154,0)),ISNUMBER(MATCH(A11,'Recettes de base'!$H$5:$H$19,0))),IF(NOT(ISNUMBER(D11)),"prix manquant",IF(NOT(ISNUMBER(B11)),"quantité manquante",IF(ISNUMBER(MATCH(A11,'Ingrédients'!$A$5:$A$154,0)),"",IF(INDEX('Recettes de base'!$K$5:$K$19,MATCH(A11,'Recettes de base'!$H$5:$H$19,0))&gt;0,"recette de base incomplète","")))),"introuvable"))</f>
        <v/>
      </c>
      <c r="H11" t="str">
        <f>IF(A125="","",A125)</f>
        <v/>
      </c>
      <c r="I11" s="15" t="str">
        <f>IF(A125="","",E143)</f>
        <v/>
      </c>
      <c r="J11" s="14" t="str">
        <f>IF(A125="","",SUM(L127:L141)+IF(AND(E125&lt;&gt;"",E125&lt;&gt;"vérifier les lignes avec remarque"),1,0))</f>
        <v/>
      </c>
      <c r="K11" t="str">
        <f>IF('Ingrédients'!A11="","",'Ingrédients'!A11)</f>
        <v>Beurre</v>
      </c>
      <c r="L11">
        <f>IF(F11="",0,1)</f>
        <v>0</v>
      </c>
    </row>
    <row r="12" spans="1:12" x14ac:dyDescent="0.25">
      <c r="A12" s="5"/>
      <c r="B12" s="12"/>
      <c r="C12" t="str">
        <f>IF(A12="","",IF(ISNUMBER(MATCH(A12,'Ingrédients'!$A$5:$A$154,0)),INDEX('Ingrédients'!$B$5:$B$154,MATCH(A12,'Ingrédients'!$A$5:$A$154,0)),IF(ISNUMBER(MATCH(A12,'Recettes de base'!$H$5:$H$19,0)),INDEX('Recettes de base'!$I$5:$I$19,MATCH(A12,'Recettes de base'!$H$5:$H$19,0)),"")))</f>
        <v/>
      </c>
      <c r="D12" s="13" t="str">
        <f>IF(A12="","",IF(ISNUMBER(MATCH(A12,'Ingrédients'!$A$5:$A$154,0)),INDEX('Ingrédients'!$G$5:$G$154,MATCH(A12,'Ingrédients'!$A$5:$A$154,0)),IF(ISNUMBER(MATCH(A12,'Recettes de base'!$H$5:$H$19,0)),INDEX('Recettes de base'!$J$5:$J$19,MATCH(A12,'Recettes de base'!$H$5:$H$19,0)),"")))</f>
        <v/>
      </c>
      <c r="E12" s="15" t="str">
        <f>IF(OR(A12="",NOT(ISNUMBER(B12)),NOT(ISNUMBER(D12))),"",ROUND(B12*D12,2))</f>
        <v/>
      </c>
      <c r="F12" s="10" t="str">
        <f>IF(A12="","",IF(OR(ISNUMBER(MATCH(A12,'Ingrédients'!$A$5:$A$154,0)),ISNUMBER(MATCH(A12,'Recettes de base'!$H$5:$H$19,0))),IF(NOT(ISNUMBER(D12)),"prix manquant",IF(NOT(ISNUMBER(B12)),"quantité manquante",IF(ISNUMBER(MATCH(A12,'Ingrédients'!$A$5:$A$154,0)),"",IF(INDEX('Recettes de base'!$K$5:$K$19,MATCH(A12,'Recettes de base'!$H$5:$H$19,0))&gt;0,"recette de base incomplète","")))),"introuvable"))</f>
        <v/>
      </c>
      <c r="H12" t="str">
        <f>IF(A145="","",A145)</f>
        <v/>
      </c>
      <c r="I12" s="15" t="str">
        <f>IF(A145="","",E163)</f>
        <v/>
      </c>
      <c r="J12" s="14" t="str">
        <f>IF(A145="","",SUM(L147:L161)+IF(AND(E145&lt;&gt;"",E145&lt;&gt;"vérifier les lignes avec remarque"),1,0))</f>
        <v/>
      </c>
      <c r="K12" t="str">
        <f>IF('Ingrédients'!A12="","",'Ingrédients'!A12)</f>
        <v/>
      </c>
      <c r="L12">
        <f>IF(F12="",0,1)</f>
        <v>0</v>
      </c>
    </row>
    <row r="13" spans="1:12" x14ac:dyDescent="0.25">
      <c r="A13" s="5"/>
      <c r="B13" s="12"/>
      <c r="C13" t="str">
        <f>IF(A13="","",IF(ISNUMBER(MATCH(A13,'Ingrédients'!$A$5:$A$154,0)),INDEX('Ingrédients'!$B$5:$B$154,MATCH(A13,'Ingrédients'!$A$5:$A$154,0)),IF(ISNUMBER(MATCH(A13,'Recettes de base'!$H$5:$H$19,0)),INDEX('Recettes de base'!$I$5:$I$19,MATCH(A13,'Recettes de base'!$H$5:$H$19,0)),"")))</f>
        <v/>
      </c>
      <c r="D13" s="13" t="str">
        <f>IF(A13="","",IF(ISNUMBER(MATCH(A13,'Ingrédients'!$A$5:$A$154,0)),INDEX('Ingrédients'!$G$5:$G$154,MATCH(A13,'Ingrédients'!$A$5:$A$154,0)),IF(ISNUMBER(MATCH(A13,'Recettes de base'!$H$5:$H$19,0)),INDEX('Recettes de base'!$J$5:$J$19,MATCH(A13,'Recettes de base'!$H$5:$H$19,0)),"")))</f>
        <v/>
      </c>
      <c r="E13" s="15" t="str">
        <f>IF(OR(A13="",NOT(ISNUMBER(B13)),NOT(ISNUMBER(D13))),"",ROUND(B13*D13,2))</f>
        <v/>
      </c>
      <c r="F13" s="10" t="str">
        <f>IF(A13="","",IF(OR(ISNUMBER(MATCH(A13,'Ingrédients'!$A$5:$A$154,0)),ISNUMBER(MATCH(A13,'Recettes de base'!$H$5:$H$19,0))),IF(NOT(ISNUMBER(D13)),"prix manquant",IF(NOT(ISNUMBER(B13)),"quantité manquante",IF(ISNUMBER(MATCH(A13,'Ingrédients'!$A$5:$A$154,0)),"",IF(INDEX('Recettes de base'!$K$5:$K$19,MATCH(A13,'Recettes de base'!$H$5:$H$19,0))&gt;0,"recette de base incomplète","")))),"introuvable"))</f>
        <v/>
      </c>
      <c r="H13" t="str">
        <f>IF(A165="","",A165)</f>
        <v/>
      </c>
      <c r="I13" s="15" t="str">
        <f>IF(A165="","",E183)</f>
        <v/>
      </c>
      <c r="J13" s="14" t="str">
        <f>IF(A165="","",SUM(L167:L181)+IF(AND(E165&lt;&gt;"",E165&lt;&gt;"vérifier les lignes avec remarque"),1,0))</f>
        <v/>
      </c>
      <c r="K13" t="str">
        <f>IF('Ingrédients'!A13="","",'Ingrédients'!A13)</f>
        <v/>
      </c>
      <c r="L13">
        <f>IF(F13="",0,1)</f>
        <v>0</v>
      </c>
    </row>
    <row r="14" spans="1:12" x14ac:dyDescent="0.25">
      <c r="A14" s="5"/>
      <c r="B14" s="12"/>
      <c r="C14" t="str">
        <f>IF(A14="","",IF(ISNUMBER(MATCH(A14,'Ingrédients'!$A$5:$A$154,0)),INDEX('Ingrédients'!$B$5:$B$154,MATCH(A14,'Ingrédients'!$A$5:$A$154,0)),IF(ISNUMBER(MATCH(A14,'Recettes de base'!$H$5:$H$19,0)),INDEX('Recettes de base'!$I$5:$I$19,MATCH(A14,'Recettes de base'!$H$5:$H$19,0)),"")))</f>
        <v/>
      </c>
      <c r="D14" s="13" t="str">
        <f>IF(A14="","",IF(ISNUMBER(MATCH(A14,'Ingrédients'!$A$5:$A$154,0)),INDEX('Ingrédients'!$G$5:$G$154,MATCH(A14,'Ingrédients'!$A$5:$A$154,0)),IF(ISNUMBER(MATCH(A14,'Recettes de base'!$H$5:$H$19,0)),INDEX('Recettes de base'!$J$5:$J$19,MATCH(A14,'Recettes de base'!$H$5:$H$19,0)),"")))</f>
        <v/>
      </c>
      <c r="E14" s="15" t="str">
        <f>IF(OR(A14="",NOT(ISNUMBER(B14)),NOT(ISNUMBER(D14))),"",ROUND(B14*D14,2))</f>
        <v/>
      </c>
      <c r="F14" s="10" t="str">
        <f>IF(A14="","",IF(OR(ISNUMBER(MATCH(A14,'Ingrédients'!$A$5:$A$154,0)),ISNUMBER(MATCH(A14,'Recettes de base'!$H$5:$H$19,0))),IF(NOT(ISNUMBER(D14)),"prix manquant",IF(NOT(ISNUMBER(B14)),"quantité manquante",IF(ISNUMBER(MATCH(A14,'Ingrédients'!$A$5:$A$154,0)),"",IF(INDEX('Recettes de base'!$K$5:$K$19,MATCH(A14,'Recettes de base'!$H$5:$H$19,0))&gt;0,"recette de base incomplète","")))),"introuvable"))</f>
        <v/>
      </c>
      <c r="H14" t="str">
        <f>IF(A185="","",A185)</f>
        <v/>
      </c>
      <c r="I14" s="15" t="str">
        <f>IF(A185="","",E203)</f>
        <v/>
      </c>
      <c r="J14" s="14" t="str">
        <f>IF(A185="","",SUM(L187:L201)+IF(AND(E185&lt;&gt;"",E185&lt;&gt;"vérifier les lignes avec remarque"),1,0))</f>
        <v/>
      </c>
      <c r="K14" t="str">
        <f>IF('Ingrédients'!A14="","",'Ingrédients'!A14)</f>
        <v/>
      </c>
      <c r="L14">
        <f>IF(F14="",0,1)</f>
        <v>0</v>
      </c>
    </row>
    <row r="15" spans="1:12" x14ac:dyDescent="0.25">
      <c r="A15" s="5"/>
      <c r="B15" s="12"/>
      <c r="C15" t="str">
        <f>IF(A15="","",IF(ISNUMBER(MATCH(A15,'Ingrédients'!$A$5:$A$154,0)),INDEX('Ingrédients'!$B$5:$B$154,MATCH(A15,'Ingrédients'!$A$5:$A$154,0)),IF(ISNUMBER(MATCH(A15,'Recettes de base'!$H$5:$H$19,0)),INDEX('Recettes de base'!$I$5:$I$19,MATCH(A15,'Recettes de base'!$H$5:$H$19,0)),"")))</f>
        <v/>
      </c>
      <c r="D15" s="13" t="str">
        <f>IF(A15="","",IF(ISNUMBER(MATCH(A15,'Ingrédients'!$A$5:$A$154,0)),INDEX('Ingrédients'!$G$5:$G$154,MATCH(A15,'Ingrédients'!$A$5:$A$154,0)),IF(ISNUMBER(MATCH(A15,'Recettes de base'!$H$5:$H$19,0)),INDEX('Recettes de base'!$J$5:$J$19,MATCH(A15,'Recettes de base'!$H$5:$H$19,0)),"")))</f>
        <v/>
      </c>
      <c r="E15" s="15" t="str">
        <f>IF(OR(A15="",NOT(ISNUMBER(B15)),NOT(ISNUMBER(D15))),"",ROUND(B15*D15,2))</f>
        <v/>
      </c>
      <c r="F15" s="10" t="str">
        <f>IF(A15="","",IF(OR(ISNUMBER(MATCH(A15,'Ingrédients'!$A$5:$A$154,0)),ISNUMBER(MATCH(A15,'Recettes de base'!$H$5:$H$19,0))),IF(NOT(ISNUMBER(D15)),"prix manquant",IF(NOT(ISNUMBER(B15)),"quantité manquante",IF(ISNUMBER(MATCH(A15,'Ingrédients'!$A$5:$A$154,0)),"",IF(INDEX('Recettes de base'!$K$5:$K$19,MATCH(A15,'Recettes de base'!$H$5:$H$19,0))&gt;0,"recette de base incomplète","")))),"introuvable"))</f>
        <v/>
      </c>
      <c r="H15" t="str">
        <f>IF(A205="","",A205)</f>
        <v/>
      </c>
      <c r="I15" s="15" t="str">
        <f>IF(A205="","",E223)</f>
        <v/>
      </c>
      <c r="J15" s="14" t="str">
        <f>IF(A205="","",SUM(L207:L221)+IF(AND(E205&lt;&gt;"",E205&lt;&gt;"vérifier les lignes avec remarque"),1,0))</f>
        <v/>
      </c>
      <c r="K15" t="str">
        <f>IF('Ingrédients'!A15="","",'Ingrédients'!A15)</f>
        <v/>
      </c>
      <c r="L15">
        <f>IF(F15="",0,1)</f>
        <v>0</v>
      </c>
    </row>
    <row r="16" spans="1:12" x14ac:dyDescent="0.25">
      <c r="A16" s="5"/>
      <c r="B16" s="12"/>
      <c r="C16" t="str">
        <f>IF(A16="","",IF(ISNUMBER(MATCH(A16,'Ingrédients'!$A$5:$A$154,0)),INDEX('Ingrédients'!$B$5:$B$154,MATCH(A16,'Ingrédients'!$A$5:$A$154,0)),IF(ISNUMBER(MATCH(A16,'Recettes de base'!$H$5:$H$19,0)),INDEX('Recettes de base'!$I$5:$I$19,MATCH(A16,'Recettes de base'!$H$5:$H$19,0)),"")))</f>
        <v/>
      </c>
      <c r="D16" s="13" t="str">
        <f>IF(A16="","",IF(ISNUMBER(MATCH(A16,'Ingrédients'!$A$5:$A$154,0)),INDEX('Ingrédients'!$G$5:$G$154,MATCH(A16,'Ingrédients'!$A$5:$A$154,0)),IF(ISNUMBER(MATCH(A16,'Recettes de base'!$H$5:$H$19,0)),INDEX('Recettes de base'!$J$5:$J$19,MATCH(A16,'Recettes de base'!$H$5:$H$19,0)),"")))</f>
        <v/>
      </c>
      <c r="E16" s="15" t="str">
        <f>IF(OR(A16="",NOT(ISNUMBER(B16)),NOT(ISNUMBER(D16))),"",ROUND(B16*D16,2))</f>
        <v/>
      </c>
      <c r="F16" s="10" t="str">
        <f>IF(A16="","",IF(OR(ISNUMBER(MATCH(A16,'Ingrédients'!$A$5:$A$154,0)),ISNUMBER(MATCH(A16,'Recettes de base'!$H$5:$H$19,0))),IF(NOT(ISNUMBER(D16)),"prix manquant",IF(NOT(ISNUMBER(B16)),"quantité manquante",IF(ISNUMBER(MATCH(A16,'Ingrédients'!$A$5:$A$154,0)),"",IF(INDEX('Recettes de base'!$K$5:$K$19,MATCH(A16,'Recettes de base'!$H$5:$H$19,0))&gt;0,"recette de base incomplète","")))),"introuvable"))</f>
        <v/>
      </c>
      <c r="H16" t="str">
        <f>IF(A225="","",A225)</f>
        <v/>
      </c>
      <c r="I16" s="15" t="str">
        <f>IF(A225="","",E243)</f>
        <v/>
      </c>
      <c r="J16" s="14" t="str">
        <f>IF(A225="","",SUM(L227:L241)+IF(AND(E225&lt;&gt;"",E225&lt;&gt;"vérifier les lignes avec remarque"),1,0))</f>
        <v/>
      </c>
      <c r="K16" t="str">
        <f>IF('Ingrédients'!A16="","",'Ingrédients'!A16)</f>
        <v/>
      </c>
      <c r="L16">
        <f>IF(F16="",0,1)</f>
        <v>0</v>
      </c>
    </row>
    <row r="17" spans="1:12" x14ac:dyDescent="0.25">
      <c r="A17" s="5"/>
      <c r="B17" s="12"/>
      <c r="C17" t="str">
        <f>IF(A17="","",IF(ISNUMBER(MATCH(A17,'Ingrédients'!$A$5:$A$154,0)),INDEX('Ingrédients'!$B$5:$B$154,MATCH(A17,'Ingrédients'!$A$5:$A$154,0)),IF(ISNUMBER(MATCH(A17,'Recettes de base'!$H$5:$H$19,0)),INDEX('Recettes de base'!$I$5:$I$19,MATCH(A17,'Recettes de base'!$H$5:$H$19,0)),"")))</f>
        <v/>
      </c>
      <c r="D17" s="13" t="str">
        <f>IF(A17="","",IF(ISNUMBER(MATCH(A17,'Ingrédients'!$A$5:$A$154,0)),INDEX('Ingrédients'!$G$5:$G$154,MATCH(A17,'Ingrédients'!$A$5:$A$154,0)),IF(ISNUMBER(MATCH(A17,'Recettes de base'!$H$5:$H$19,0)),INDEX('Recettes de base'!$J$5:$J$19,MATCH(A17,'Recettes de base'!$H$5:$H$19,0)),"")))</f>
        <v/>
      </c>
      <c r="E17" s="15" t="str">
        <f>IF(OR(A17="",NOT(ISNUMBER(B17)),NOT(ISNUMBER(D17))),"",ROUND(B17*D17,2))</f>
        <v/>
      </c>
      <c r="F17" s="10" t="str">
        <f>IF(A17="","",IF(OR(ISNUMBER(MATCH(A17,'Ingrédients'!$A$5:$A$154,0)),ISNUMBER(MATCH(A17,'Recettes de base'!$H$5:$H$19,0))),IF(NOT(ISNUMBER(D17)),"prix manquant",IF(NOT(ISNUMBER(B17)),"quantité manquante",IF(ISNUMBER(MATCH(A17,'Ingrédients'!$A$5:$A$154,0)),"",IF(INDEX('Recettes de base'!$K$5:$K$19,MATCH(A17,'Recettes de base'!$H$5:$H$19,0))&gt;0,"recette de base incomplète","")))),"introuvable"))</f>
        <v/>
      </c>
      <c r="H17" t="str">
        <f>IF(A245="","",A245)</f>
        <v/>
      </c>
      <c r="I17" s="15" t="str">
        <f>IF(A245="","",E263)</f>
        <v/>
      </c>
      <c r="J17" s="14" t="str">
        <f>IF(A245="","",SUM(L247:L261)+IF(AND(E245&lt;&gt;"",E245&lt;&gt;"vérifier les lignes avec remarque"),1,0))</f>
        <v/>
      </c>
      <c r="K17" t="str">
        <f>IF('Ingrédients'!A17="","",'Ingrédients'!A17)</f>
        <v/>
      </c>
      <c r="L17">
        <f>IF(F17="",0,1)</f>
        <v>0</v>
      </c>
    </row>
    <row r="18" spans="1:12" x14ac:dyDescent="0.25">
      <c r="A18" s="5"/>
      <c r="B18" s="12"/>
      <c r="C18" t="str">
        <f>IF(A18="","",IF(ISNUMBER(MATCH(A18,'Ingrédients'!$A$5:$A$154,0)),INDEX('Ingrédients'!$B$5:$B$154,MATCH(A18,'Ingrédients'!$A$5:$A$154,0)),IF(ISNUMBER(MATCH(A18,'Recettes de base'!$H$5:$H$19,0)),INDEX('Recettes de base'!$I$5:$I$19,MATCH(A18,'Recettes de base'!$H$5:$H$19,0)),"")))</f>
        <v/>
      </c>
      <c r="D18" s="13" t="str">
        <f>IF(A18="","",IF(ISNUMBER(MATCH(A18,'Ingrédients'!$A$5:$A$154,0)),INDEX('Ingrédients'!$G$5:$G$154,MATCH(A18,'Ingrédients'!$A$5:$A$154,0)),IF(ISNUMBER(MATCH(A18,'Recettes de base'!$H$5:$H$19,0)),INDEX('Recettes de base'!$J$5:$J$19,MATCH(A18,'Recettes de base'!$H$5:$H$19,0)),"")))</f>
        <v/>
      </c>
      <c r="E18" s="15" t="str">
        <f>IF(OR(A18="",NOT(ISNUMBER(B18)),NOT(ISNUMBER(D18))),"",ROUND(B18*D18,2))</f>
        <v/>
      </c>
      <c r="F18" s="10" t="str">
        <f>IF(A18="","",IF(OR(ISNUMBER(MATCH(A18,'Ingrédients'!$A$5:$A$154,0)),ISNUMBER(MATCH(A18,'Recettes de base'!$H$5:$H$19,0))),IF(NOT(ISNUMBER(D18)),"prix manquant",IF(NOT(ISNUMBER(B18)),"quantité manquante",IF(ISNUMBER(MATCH(A18,'Ingrédients'!$A$5:$A$154,0)),"",IF(INDEX('Recettes de base'!$K$5:$K$19,MATCH(A18,'Recettes de base'!$H$5:$H$19,0))&gt;0,"recette de base incomplète","")))),"introuvable"))</f>
        <v/>
      </c>
      <c r="H18" t="str">
        <f>IF(A265="","",A265)</f>
        <v/>
      </c>
      <c r="I18" s="15" t="str">
        <f>IF(A265="","",E283)</f>
        <v/>
      </c>
      <c r="J18" s="14" t="str">
        <f>IF(A265="","",SUM(L267:L281)+IF(AND(E265&lt;&gt;"",E265&lt;&gt;"vérifier les lignes avec remarque"),1,0))</f>
        <v/>
      </c>
      <c r="K18" t="str">
        <f>IF('Ingrédients'!A18="","",'Ingrédients'!A18)</f>
        <v/>
      </c>
      <c r="L18">
        <f>IF(F18="",0,1)</f>
        <v>0</v>
      </c>
    </row>
    <row r="19" spans="1:12" x14ac:dyDescent="0.25">
      <c r="A19" s="5"/>
      <c r="B19" s="12"/>
      <c r="C19" t="str">
        <f>IF(A19="","",IF(ISNUMBER(MATCH(A19,'Ingrédients'!$A$5:$A$154,0)),INDEX('Ingrédients'!$B$5:$B$154,MATCH(A19,'Ingrédients'!$A$5:$A$154,0)),IF(ISNUMBER(MATCH(A19,'Recettes de base'!$H$5:$H$19,0)),INDEX('Recettes de base'!$I$5:$I$19,MATCH(A19,'Recettes de base'!$H$5:$H$19,0)),"")))</f>
        <v/>
      </c>
      <c r="D19" s="13" t="str">
        <f>IF(A19="","",IF(ISNUMBER(MATCH(A19,'Ingrédients'!$A$5:$A$154,0)),INDEX('Ingrédients'!$G$5:$G$154,MATCH(A19,'Ingrédients'!$A$5:$A$154,0)),IF(ISNUMBER(MATCH(A19,'Recettes de base'!$H$5:$H$19,0)),INDEX('Recettes de base'!$J$5:$J$19,MATCH(A19,'Recettes de base'!$H$5:$H$19,0)),"")))</f>
        <v/>
      </c>
      <c r="E19" s="15" t="str">
        <f>IF(OR(A19="",NOT(ISNUMBER(B19)),NOT(ISNUMBER(D19))),"",ROUND(B19*D19,2))</f>
        <v/>
      </c>
      <c r="F19" s="10" t="str">
        <f>IF(A19="","",IF(OR(ISNUMBER(MATCH(A19,'Ingrédients'!$A$5:$A$154,0)),ISNUMBER(MATCH(A19,'Recettes de base'!$H$5:$H$19,0))),IF(NOT(ISNUMBER(D19)),"prix manquant",IF(NOT(ISNUMBER(B19)),"quantité manquante",IF(ISNUMBER(MATCH(A19,'Ingrédients'!$A$5:$A$154,0)),"",IF(INDEX('Recettes de base'!$K$5:$K$19,MATCH(A19,'Recettes de base'!$H$5:$H$19,0))&gt;0,"recette de base incomplète","")))),"introuvable"))</f>
        <v/>
      </c>
      <c r="H19" t="str">
        <f>IF(A285="","",A285)</f>
        <v/>
      </c>
      <c r="I19" s="15" t="str">
        <f>IF(A285="","",E303)</f>
        <v/>
      </c>
      <c r="J19" s="14" t="str">
        <f>IF(A285="","",SUM(L287:L301)+IF(AND(E285&lt;&gt;"",E285&lt;&gt;"vérifier les lignes avec remarque"),1,0))</f>
        <v/>
      </c>
      <c r="K19" t="str">
        <f>IF('Ingrédients'!A19="","",'Ingrédients'!A19)</f>
        <v/>
      </c>
      <c r="L19">
        <f>IF(F19="",0,1)</f>
        <v>0</v>
      </c>
    </row>
    <row r="20" spans="1:12" x14ac:dyDescent="0.25">
      <c r="A20" s="5"/>
      <c r="B20" s="12"/>
      <c r="C20" t="str">
        <f>IF(A20="","",IF(ISNUMBER(MATCH(A20,'Ingrédients'!$A$5:$A$154,0)),INDEX('Ingrédients'!$B$5:$B$154,MATCH(A20,'Ingrédients'!$A$5:$A$154,0)),IF(ISNUMBER(MATCH(A20,'Recettes de base'!$H$5:$H$19,0)),INDEX('Recettes de base'!$I$5:$I$19,MATCH(A20,'Recettes de base'!$H$5:$H$19,0)),"")))</f>
        <v/>
      </c>
      <c r="D20" s="13" t="str">
        <f>IF(A20="","",IF(ISNUMBER(MATCH(A20,'Ingrédients'!$A$5:$A$154,0)),INDEX('Ingrédients'!$G$5:$G$154,MATCH(A20,'Ingrédients'!$A$5:$A$154,0)),IF(ISNUMBER(MATCH(A20,'Recettes de base'!$H$5:$H$19,0)),INDEX('Recettes de base'!$J$5:$J$19,MATCH(A20,'Recettes de base'!$H$5:$H$19,0)),"")))</f>
        <v/>
      </c>
      <c r="E20" s="15" t="str">
        <f>IF(OR(A20="",NOT(ISNUMBER(B20)),NOT(ISNUMBER(D20))),"",ROUND(B20*D20,2))</f>
        <v/>
      </c>
      <c r="F20" s="10" t="str">
        <f>IF(A20="","",IF(OR(ISNUMBER(MATCH(A20,'Ingrédients'!$A$5:$A$154,0)),ISNUMBER(MATCH(A20,'Recettes de base'!$H$5:$H$19,0))),IF(NOT(ISNUMBER(D20)),"prix manquant",IF(NOT(ISNUMBER(B20)),"quantité manquante",IF(ISNUMBER(MATCH(A20,'Ingrédients'!$A$5:$A$154,0)),"",IF(INDEX('Recettes de base'!$K$5:$K$19,MATCH(A20,'Recettes de base'!$H$5:$H$19,0))&gt;0,"recette de base incomplète","")))),"introuvable"))</f>
        <v/>
      </c>
      <c r="H20" t="str">
        <f>IF(A305="","",A305)</f>
        <v/>
      </c>
      <c r="I20" s="15" t="str">
        <f>IF(A305="","",E323)</f>
        <v/>
      </c>
      <c r="J20" s="14" t="str">
        <f>IF(A305="","",SUM(L307:L321)+IF(AND(E305&lt;&gt;"",E305&lt;&gt;"vérifier les lignes avec remarque"),1,0))</f>
        <v/>
      </c>
      <c r="K20" t="str">
        <f>IF('Ingrédients'!A20="","",'Ingrédients'!A20)</f>
        <v/>
      </c>
      <c r="L20">
        <f>IF(F20="",0,1)</f>
        <v>0</v>
      </c>
    </row>
    <row r="21" spans="1:12" x14ac:dyDescent="0.25">
      <c r="A21" s="5"/>
      <c r="B21" s="12"/>
      <c r="C21" t="str">
        <f>IF(A21="","",IF(ISNUMBER(MATCH(A21,'Ingrédients'!$A$5:$A$154,0)),INDEX('Ingrédients'!$B$5:$B$154,MATCH(A21,'Ingrédients'!$A$5:$A$154,0)),IF(ISNUMBER(MATCH(A21,'Recettes de base'!$H$5:$H$19,0)),INDEX('Recettes de base'!$I$5:$I$19,MATCH(A21,'Recettes de base'!$H$5:$H$19,0)),"")))</f>
        <v/>
      </c>
      <c r="D21" s="13" t="str">
        <f>IF(A21="","",IF(ISNUMBER(MATCH(A21,'Ingrédients'!$A$5:$A$154,0)),INDEX('Ingrédients'!$G$5:$G$154,MATCH(A21,'Ingrédients'!$A$5:$A$154,0)),IF(ISNUMBER(MATCH(A21,'Recettes de base'!$H$5:$H$19,0)),INDEX('Recettes de base'!$J$5:$J$19,MATCH(A21,'Recettes de base'!$H$5:$H$19,0)),"")))</f>
        <v/>
      </c>
      <c r="E21" s="15" t="str">
        <f>IF(OR(A21="",NOT(ISNUMBER(B21)),NOT(ISNUMBER(D21))),"",ROUND(B21*D21,2))</f>
        <v/>
      </c>
      <c r="F21" s="10" t="str">
        <f>IF(A21="","",IF(OR(ISNUMBER(MATCH(A21,'Ingrédients'!$A$5:$A$154,0)),ISNUMBER(MATCH(A21,'Recettes de base'!$H$5:$H$19,0))),IF(NOT(ISNUMBER(D21)),"prix manquant",IF(NOT(ISNUMBER(B21)),"quantité manquante",IF(ISNUMBER(MATCH(A21,'Ingrédients'!$A$5:$A$154,0)),"",IF(INDEX('Recettes de base'!$K$5:$K$19,MATCH(A21,'Recettes de base'!$H$5:$H$19,0))&gt;0,"recette de base incomplète","")))),"introuvable"))</f>
        <v/>
      </c>
      <c r="H21" t="str">
        <f>IF(A325="","",A325)</f>
        <v/>
      </c>
      <c r="I21" s="15" t="str">
        <f>IF(A325="","",E343)</f>
        <v/>
      </c>
      <c r="J21" s="14" t="str">
        <f>IF(A325="","",SUM(L327:L341)+IF(AND(E325&lt;&gt;"",E325&lt;&gt;"vérifier les lignes avec remarque"),1,0))</f>
        <v/>
      </c>
      <c r="K21" t="str">
        <f>IF('Ingrédients'!A21="","",'Ingrédients'!A21)</f>
        <v/>
      </c>
      <c r="L21">
        <f>IF(F21="",0,1)</f>
        <v>0</v>
      </c>
    </row>
    <row r="22" spans="1:11" x14ac:dyDescent="0.25">
      <c r="A22" s="16" t="s">
        <v>47</v>
      </c>
      <c r="E22" s="9">
        <f>IF(A5="","",ROUND(SUM(E7:E21),2))</f>
        <v>9.62</v>
      </c>
      <c r="H22" t="str">
        <f>IF(A345="","",A345)</f>
        <v/>
      </c>
      <c r="I22" s="15" t="str">
        <f>IF(A345="","",E363)</f>
        <v/>
      </c>
      <c r="J22" s="14" t="str">
        <f>IF(A345="","",SUM(L347:L361)+IF(AND(E345&lt;&gt;"",E345&lt;&gt;"vérifier les lignes avec remarque"),1,0))</f>
        <v/>
      </c>
      <c r="K22" t="str">
        <f>IF('Ingrédients'!A22="","",'Ingrédients'!A22)</f>
        <v/>
      </c>
    </row>
    <row r="23" spans="1:11" x14ac:dyDescent="0.25">
      <c r="A23" s="16" t="s">
        <v>50</v>
      </c>
      <c r="E23" s="9">
        <f>IF(OR(A5="",NOT(ISNUMBER(C5))),"",IF(C5&lt;=0,"",ROUND(E22/C5,2)))</f>
        <v>9.62</v>
      </c>
      <c r="H23" t="str">
        <f>IF(A365="","",A365)</f>
        <v/>
      </c>
      <c r="I23" s="15" t="str">
        <f>IF(A365="","",E383)</f>
        <v/>
      </c>
      <c r="J23" s="14" t="str">
        <f>IF(A365="","",SUM(L367:L381)+IF(AND(E365&lt;&gt;"",E365&lt;&gt;"vérifier les lignes avec remarque"),1,0))</f>
        <v/>
      </c>
      <c r="K23" t="str">
        <f>IF('Ingrédients'!A23="","",'Ingrédients'!A23)</f>
        <v/>
      </c>
    </row>
    <row r="24" spans="8:11" x14ac:dyDescent="0.25">
      <c r="H24" t="str">
        <f>IF(A385="","",A385)</f>
        <v/>
      </c>
      <c r="I24" s="15" t="str">
        <f>IF(A385="","",E403)</f>
        <v/>
      </c>
      <c r="J24" s="14" t="str">
        <f>IF(A385="","",SUM(L387:L401)+IF(AND(E385&lt;&gt;"",E385&lt;&gt;"vérifier les lignes avec remarque"),1,0))</f>
        <v/>
      </c>
      <c r="K24" t="str">
        <f>IF('Ingrédients'!A24="","",'Ingrédients'!A24)</f>
        <v/>
      </c>
    </row>
    <row r="25" ht="28" customHeight="1" spans="1:11" x14ac:dyDescent="0.25">
      <c r="A25" s="11" t="s">
        <v>53</v>
      </c>
      <c r="B25" s="2" t="s">
        <v>52</v>
      </c>
      <c r="C25" s="5">
        <v>20</v>
      </c>
      <c r="D25" s="2" t="str">
        <f>IF(C25=1,"portion","portions")</f>
        <v>portions</v>
      </c>
      <c r="E25" s="10" t="str">
        <f>IF(A25="","",IF(COUNTIF($H$5:$H$34,A25)&gt;1,"nom en double, seul le premier compte",IF(NOT(ISNUMBER(C25)),"«donne … portions» manque",IF(C25&lt;=0,"«donne … portions» manque",IF(SUM(L27:L41)&gt;0,"vérifier les lignes avec remarque","")))))</f>
        <v/>
      </c>
      <c r="F25" s="18" t="s">
        <v>54</v>
      </c>
      <c r="H25" t="str">
        <f>IF(A405="","",A405)</f>
        <v/>
      </c>
      <c r="I25" s="15" t="str">
        <f>IF(A405="","",E423)</f>
        <v/>
      </c>
      <c r="J25" s="14" t="str">
        <f>IF(A405="","",SUM(L407:L421)+IF(AND(E405&lt;&gt;"",E405&lt;&gt;"vérifier les lignes avec remarque"),1,0))</f>
        <v/>
      </c>
      <c r="K25" t="str">
        <f>IF('Ingrédients'!A25="","",'Ingrédients'!A25)</f>
        <v/>
      </c>
    </row>
    <row r="26" spans="1:11" x14ac:dyDescent="0.25">
      <c r="A26" s="4" t="s">
        <v>43</v>
      </c>
      <c r="B26" s="4" t="s">
        <v>44</v>
      </c>
      <c r="C26" s="4" t="s">
        <v>18</v>
      </c>
      <c r="D26" s="4" t="s">
        <v>45</v>
      </c>
      <c r="E26" s="4" t="s">
        <v>46</v>
      </c>
      <c r="F26" s="4" t="s">
        <v>24</v>
      </c>
      <c r="H26" t="str">
        <f>IF(A425="","",A425)</f>
        <v/>
      </c>
      <c r="I26" s="15" t="str">
        <f>IF(A425="","",E443)</f>
        <v/>
      </c>
      <c r="J26" s="14" t="str">
        <f>IF(A425="","",SUM(L427:L441)+IF(AND(E425&lt;&gt;"",E425&lt;&gt;"vérifier les lignes avec remarque"),1,0))</f>
        <v/>
      </c>
      <c r="K26" t="str">
        <f>IF('Ingrédients'!A26="","",'Ingrédients'!A26)</f>
        <v/>
      </c>
    </row>
    <row r="27" spans="1:12" x14ac:dyDescent="0.25">
      <c r="A27" s="5" t="s">
        <v>29</v>
      </c>
      <c r="B27" s="12">
        <v>3.2</v>
      </c>
      <c r="C27" t="str">
        <f>IF(A27="","",IF(ISNUMBER(MATCH(A27,'Ingrédients'!$A$5:$A$154,0)),INDEX('Ingrédients'!$B$5:$B$154,MATCH(A27,'Ingrédients'!$A$5:$A$154,0)),IF(ISNUMBER(MATCH(A27,'Recettes de base'!$H$5:$H$19,0)),INDEX('Recettes de base'!$I$5:$I$19,MATCH(A27,'Recettes de base'!$H$5:$H$19,0)),"")))</f>
        <v>kg</v>
      </c>
      <c r="D27" s="13">
        <f>IF(A27="","",IF(ISNUMBER(MATCH(A27,'Ingrédients'!$A$5:$A$154,0)),INDEX('Ingrédients'!$G$5:$G$154,MATCH(A27,'Ingrédients'!$A$5:$A$154,0)),IF(ISNUMBER(MATCH(A27,'Recettes de base'!$H$5:$H$19,0)),INDEX('Recettes de base'!$J$5:$J$19,MATCH(A27,'Recettes de base'!$H$5:$H$19,0)),"")))</f>
        <v>25</v>
      </c>
      <c r="E27" s="15">
        <f>IF(OR(A27="",NOT(ISNUMBER(B27)),NOT(ISNUMBER(D27))),"",ROUND(B27*D27,2))</f>
        <v>80</v>
      </c>
      <c r="F27" s="10" t="str">
        <f>IF(A27="","",IF(OR(ISNUMBER(MATCH(A27,'Ingrédients'!$A$5:$A$154,0)),ISNUMBER(MATCH(A27,'Recettes de base'!$H$5:$H$19,0))),IF(NOT(ISNUMBER(D27)),"prix manquant",IF(NOT(ISNUMBER(B27)),"quantité manquante",IF(ISNUMBER(MATCH(A27,'Ingrédients'!$A$5:$A$154,0)),"",IF(INDEX('Recettes de base'!$K$5:$K$19,MATCH(A27,'Recettes de base'!$H$5:$H$19,0))&gt;0,"recette de base incomplète","")))),"introuvable"))</f>
        <v/>
      </c>
      <c r="H27" t="str">
        <f>IF(A445="","",A445)</f>
        <v/>
      </c>
      <c r="I27" s="15" t="str">
        <f>IF(A445="","",E463)</f>
        <v/>
      </c>
      <c r="J27" s="14" t="str">
        <f>IF(A445="","",SUM(L447:L461)+IF(AND(E445&lt;&gt;"",E445&lt;&gt;"vérifier les lignes avec remarque"),1,0))</f>
        <v/>
      </c>
      <c r="K27" t="str">
        <f>IF('Ingrédients'!A27="","",'Ingrédients'!A27)</f>
        <v/>
      </c>
      <c r="L27">
        <f>IF(F27="",0,1)</f>
        <v>0</v>
      </c>
    </row>
    <row r="28" spans="1:12" x14ac:dyDescent="0.25">
      <c r="A28" s="5" t="s">
        <v>30</v>
      </c>
      <c r="B28" s="12">
        <v>0.8</v>
      </c>
      <c r="C28" t="str">
        <f>IF(A28="","",IF(ISNUMBER(MATCH(A28,'Ingrédients'!$A$5:$A$154,0)),INDEX('Ingrédients'!$B$5:$B$154,MATCH(A28,'Ingrédients'!$A$5:$A$154,0)),IF(ISNUMBER(MATCH(A28,'Recettes de base'!$H$5:$H$19,0)),INDEX('Recettes de base'!$I$5:$I$19,MATCH(A28,'Recettes de base'!$H$5:$H$19,0)),"")))</f>
        <v>kg</v>
      </c>
      <c r="D28" s="13">
        <f>IF(A28="","",IF(ISNUMBER(MATCH(A28,'Ingrédients'!$A$5:$A$154,0)),INDEX('Ingrédients'!$G$5:$G$154,MATCH(A28,'Ingrédients'!$A$5:$A$154,0)),IF(ISNUMBER(MATCH(A28,'Recettes de base'!$H$5:$H$19,0)),INDEX('Recettes de base'!$J$5:$J$19,MATCH(A28,'Recettes de base'!$H$5:$H$19,0)),"")))</f>
        <v>3.41</v>
      </c>
      <c r="E28" s="15">
        <f>IF(OR(A28="",NOT(ISNUMBER(B28)),NOT(ISNUMBER(D28))),"",ROUND(B28*D28,2))</f>
        <v>2.73</v>
      </c>
      <c r="F28" s="10" t="str">
        <f>IF(A28="","",IF(OR(ISNUMBER(MATCH(A28,'Ingrédients'!$A$5:$A$154,0)),ISNUMBER(MATCH(A28,'Recettes de base'!$H$5:$H$19,0))),IF(NOT(ISNUMBER(D28)),"prix manquant",IF(NOT(ISNUMBER(B28)),"quantité manquante",IF(ISNUMBER(MATCH(A28,'Ingrédients'!$A$5:$A$154,0)),"",IF(INDEX('Recettes de base'!$K$5:$K$19,MATCH(A28,'Recettes de base'!$H$5:$H$19,0))&gt;0,"recette de base incomplète","")))),"introuvable"))</f>
        <v/>
      </c>
      <c r="H28" t="str">
        <f>IF(A465="","",A465)</f>
        <v/>
      </c>
      <c r="I28" s="15" t="str">
        <f>IF(A465="","",E483)</f>
        <v/>
      </c>
      <c r="J28" s="14" t="str">
        <f>IF(A465="","",SUM(L467:L481)+IF(AND(E465&lt;&gt;"",E465&lt;&gt;"vérifier les lignes avec remarque"),1,0))</f>
        <v/>
      </c>
      <c r="K28" t="str">
        <f>IF('Ingrédients'!A28="","",'Ingrédients'!A28)</f>
        <v/>
      </c>
      <c r="L28">
        <f>IF(F28="",0,1)</f>
        <v>0</v>
      </c>
    </row>
    <row r="29" spans="1:12" x14ac:dyDescent="0.25">
      <c r="A29" s="5" t="s">
        <v>41</v>
      </c>
      <c r="B29" s="12">
        <v>4</v>
      </c>
      <c r="C29" t="str">
        <f>IF(A29="","",IF(ISNUMBER(MATCH(A29,'Ingrédients'!$A$5:$A$154,0)),INDEX('Ingrédients'!$B$5:$B$154,MATCH(A29,'Ingrédients'!$A$5:$A$154,0)),IF(ISNUMBER(MATCH(A29,'Recettes de base'!$H$5:$H$19,0)),INDEX('Recettes de base'!$I$5:$I$19,MATCH(A29,'Recettes de base'!$H$5:$H$19,0)),"")))</f>
        <v>l</v>
      </c>
      <c r="D29" s="13">
        <f>IF(A29="","",IF(ISNUMBER(MATCH(A29,'Ingrédients'!$A$5:$A$154,0)),INDEX('Ingrédients'!$G$5:$G$154,MATCH(A29,'Ingrédients'!$A$5:$A$154,0)),IF(ISNUMBER(MATCH(A29,'Recettes de base'!$H$5:$H$19,0)),INDEX('Recettes de base'!$J$5:$J$19,MATCH(A29,'Recettes de base'!$H$5:$H$19,0)),"")))</f>
        <v>11.3375</v>
      </c>
      <c r="E29" s="15">
        <f>IF(OR(A29="",NOT(ISNUMBER(B29)),NOT(ISNUMBER(D29))),"",ROUND(B29*D29,2))</f>
        <v>45.35</v>
      </c>
      <c r="F29" s="10" t="str">
        <f>IF(A29="","",IF(OR(ISNUMBER(MATCH(A29,'Ingrédients'!$A$5:$A$154,0)),ISNUMBER(MATCH(A29,'Recettes de base'!$H$5:$H$19,0))),IF(NOT(ISNUMBER(D29)),"prix manquant",IF(NOT(ISNUMBER(B29)),"quantité manquante",IF(ISNUMBER(MATCH(A29,'Ingrédients'!$A$5:$A$154,0)),"",IF(INDEX('Recettes de base'!$K$5:$K$19,MATCH(A29,'Recettes de base'!$H$5:$H$19,0))&gt;0,"recette de base incomplète","")))),"introuvable"))</f>
        <v/>
      </c>
      <c r="H29" t="str">
        <f>IF(A485="","",A485)</f>
        <v/>
      </c>
      <c r="I29" s="15" t="str">
        <f>IF(A485="","",E503)</f>
        <v/>
      </c>
      <c r="J29" s="14" t="str">
        <f>IF(A485="","",SUM(L487:L501)+IF(AND(E485&lt;&gt;"",E485&lt;&gt;"vérifier les lignes avec remarque"),1,0))</f>
        <v/>
      </c>
      <c r="K29" t="str">
        <f>IF('Ingrédients'!A29="","",'Ingrédients'!A29)</f>
        <v/>
      </c>
      <c r="L29">
        <f>IF(F29="",0,1)</f>
        <v>0</v>
      </c>
    </row>
    <row r="30" spans="1:12" x14ac:dyDescent="0.25">
      <c r="A30" s="5"/>
      <c r="B30" s="12"/>
      <c r="C30" t="str">
        <f>IF(A30="","",IF(ISNUMBER(MATCH(A30,'Ingrédients'!$A$5:$A$154,0)),INDEX('Ingrédients'!$B$5:$B$154,MATCH(A30,'Ingrédients'!$A$5:$A$154,0)),IF(ISNUMBER(MATCH(A30,'Recettes de base'!$H$5:$H$19,0)),INDEX('Recettes de base'!$I$5:$I$19,MATCH(A30,'Recettes de base'!$H$5:$H$19,0)),"")))</f>
        <v/>
      </c>
      <c r="D30" s="13" t="str">
        <f>IF(A30="","",IF(ISNUMBER(MATCH(A30,'Ingrédients'!$A$5:$A$154,0)),INDEX('Ingrédients'!$G$5:$G$154,MATCH(A30,'Ingrédients'!$A$5:$A$154,0)),IF(ISNUMBER(MATCH(A30,'Recettes de base'!$H$5:$H$19,0)),INDEX('Recettes de base'!$J$5:$J$19,MATCH(A30,'Recettes de base'!$H$5:$H$19,0)),"")))</f>
        <v/>
      </c>
      <c r="E30" s="15" t="str">
        <f>IF(OR(A30="",NOT(ISNUMBER(B30)),NOT(ISNUMBER(D30))),"",ROUND(B30*D30,2))</f>
        <v/>
      </c>
      <c r="F30" s="10" t="str">
        <f>IF(A30="","",IF(OR(ISNUMBER(MATCH(A30,'Ingrédients'!$A$5:$A$154,0)),ISNUMBER(MATCH(A30,'Recettes de base'!$H$5:$H$19,0))),IF(NOT(ISNUMBER(D30)),"prix manquant",IF(NOT(ISNUMBER(B30)),"quantité manquante",IF(ISNUMBER(MATCH(A30,'Ingrédients'!$A$5:$A$154,0)),"",IF(INDEX('Recettes de base'!$K$5:$K$19,MATCH(A30,'Recettes de base'!$H$5:$H$19,0))&gt;0,"recette de base incomplète","")))),"introuvable"))</f>
        <v/>
      </c>
      <c r="H30" t="str">
        <f>IF(A505="","",A505)</f>
        <v/>
      </c>
      <c r="I30" s="15" t="str">
        <f>IF(A505="","",E523)</f>
        <v/>
      </c>
      <c r="J30" s="14" t="str">
        <f>IF(A505="","",SUM(L507:L521)+IF(AND(E505&lt;&gt;"",E505&lt;&gt;"vérifier les lignes avec remarque"),1,0))</f>
        <v/>
      </c>
      <c r="K30" t="str">
        <f>IF('Ingrédients'!A30="","",'Ingrédients'!A30)</f>
        <v/>
      </c>
      <c r="L30">
        <f>IF(F30="",0,1)</f>
        <v>0</v>
      </c>
    </row>
    <row r="31" spans="1:12" x14ac:dyDescent="0.25">
      <c r="A31" s="5"/>
      <c r="B31" s="12"/>
      <c r="C31" t="str">
        <f>IF(A31="","",IF(ISNUMBER(MATCH(A31,'Ingrédients'!$A$5:$A$154,0)),INDEX('Ingrédients'!$B$5:$B$154,MATCH(A31,'Ingrédients'!$A$5:$A$154,0)),IF(ISNUMBER(MATCH(A31,'Recettes de base'!$H$5:$H$19,0)),INDEX('Recettes de base'!$I$5:$I$19,MATCH(A31,'Recettes de base'!$H$5:$H$19,0)),"")))</f>
        <v/>
      </c>
      <c r="D31" s="13" t="str">
        <f>IF(A31="","",IF(ISNUMBER(MATCH(A31,'Ingrédients'!$A$5:$A$154,0)),INDEX('Ingrédients'!$G$5:$G$154,MATCH(A31,'Ingrédients'!$A$5:$A$154,0)),IF(ISNUMBER(MATCH(A31,'Recettes de base'!$H$5:$H$19,0)),INDEX('Recettes de base'!$J$5:$J$19,MATCH(A31,'Recettes de base'!$H$5:$H$19,0)),"")))</f>
        <v/>
      </c>
      <c r="E31" s="15" t="str">
        <f>IF(OR(A31="",NOT(ISNUMBER(B31)),NOT(ISNUMBER(D31))),"",ROUND(B31*D31,2))</f>
        <v/>
      </c>
      <c r="F31" s="10" t="str">
        <f>IF(A31="","",IF(OR(ISNUMBER(MATCH(A31,'Ingrédients'!$A$5:$A$154,0)),ISNUMBER(MATCH(A31,'Recettes de base'!$H$5:$H$19,0))),IF(NOT(ISNUMBER(D31)),"prix manquant",IF(NOT(ISNUMBER(B31)),"quantité manquante",IF(ISNUMBER(MATCH(A31,'Ingrédients'!$A$5:$A$154,0)),"",IF(INDEX('Recettes de base'!$K$5:$K$19,MATCH(A31,'Recettes de base'!$H$5:$H$19,0))&gt;0,"recette de base incomplète","")))),"introuvable"))</f>
        <v/>
      </c>
      <c r="H31" t="str">
        <f>IF(A525="","",A525)</f>
        <v/>
      </c>
      <c r="I31" s="15" t="str">
        <f>IF(A525="","",E543)</f>
        <v/>
      </c>
      <c r="J31" s="14" t="str">
        <f>IF(A525="","",SUM(L527:L541)+IF(AND(E525&lt;&gt;"",E525&lt;&gt;"vérifier les lignes avec remarque"),1,0))</f>
        <v/>
      </c>
      <c r="K31" t="str">
        <f>IF('Ingrédients'!A31="","",'Ingrédients'!A31)</f>
        <v/>
      </c>
      <c r="L31">
        <f>IF(F31="",0,1)</f>
        <v>0</v>
      </c>
    </row>
    <row r="32" spans="1:12" x14ac:dyDescent="0.25">
      <c r="A32" s="5"/>
      <c r="B32" s="12"/>
      <c r="C32" t="str">
        <f>IF(A32="","",IF(ISNUMBER(MATCH(A32,'Ingrédients'!$A$5:$A$154,0)),INDEX('Ingrédients'!$B$5:$B$154,MATCH(A32,'Ingrédients'!$A$5:$A$154,0)),IF(ISNUMBER(MATCH(A32,'Recettes de base'!$H$5:$H$19,0)),INDEX('Recettes de base'!$I$5:$I$19,MATCH(A32,'Recettes de base'!$H$5:$H$19,0)),"")))</f>
        <v/>
      </c>
      <c r="D32" s="13" t="str">
        <f>IF(A32="","",IF(ISNUMBER(MATCH(A32,'Ingrédients'!$A$5:$A$154,0)),INDEX('Ingrédients'!$G$5:$G$154,MATCH(A32,'Ingrédients'!$A$5:$A$154,0)),IF(ISNUMBER(MATCH(A32,'Recettes de base'!$H$5:$H$19,0)),INDEX('Recettes de base'!$J$5:$J$19,MATCH(A32,'Recettes de base'!$H$5:$H$19,0)),"")))</f>
        <v/>
      </c>
      <c r="E32" s="15" t="str">
        <f>IF(OR(A32="",NOT(ISNUMBER(B32)),NOT(ISNUMBER(D32))),"",ROUND(B32*D32,2))</f>
        <v/>
      </c>
      <c r="F32" s="10" t="str">
        <f>IF(A32="","",IF(OR(ISNUMBER(MATCH(A32,'Ingrédients'!$A$5:$A$154,0)),ISNUMBER(MATCH(A32,'Recettes de base'!$H$5:$H$19,0))),IF(NOT(ISNUMBER(D32)),"prix manquant",IF(NOT(ISNUMBER(B32)),"quantité manquante",IF(ISNUMBER(MATCH(A32,'Ingrédients'!$A$5:$A$154,0)),"",IF(INDEX('Recettes de base'!$K$5:$K$19,MATCH(A32,'Recettes de base'!$H$5:$H$19,0))&gt;0,"recette de base incomplète","")))),"introuvable"))</f>
        <v/>
      </c>
      <c r="H32" t="str">
        <f>IF(A545="","",A545)</f>
        <v/>
      </c>
      <c r="I32" s="15" t="str">
        <f>IF(A545="","",E563)</f>
        <v/>
      </c>
      <c r="J32" s="14" t="str">
        <f>IF(A545="","",SUM(L547:L561)+IF(AND(E545&lt;&gt;"",E545&lt;&gt;"vérifier les lignes avec remarque"),1,0))</f>
        <v/>
      </c>
      <c r="K32" t="str">
        <f>IF('Ingrédients'!A32="","",'Ingrédients'!A32)</f>
        <v/>
      </c>
      <c r="L32">
        <f>IF(F32="",0,1)</f>
        <v>0</v>
      </c>
    </row>
    <row r="33" spans="1:12" x14ac:dyDescent="0.25">
      <c r="A33" s="5"/>
      <c r="B33" s="12"/>
      <c r="C33" t="str">
        <f>IF(A33="","",IF(ISNUMBER(MATCH(A33,'Ingrédients'!$A$5:$A$154,0)),INDEX('Ingrédients'!$B$5:$B$154,MATCH(A33,'Ingrédients'!$A$5:$A$154,0)),IF(ISNUMBER(MATCH(A33,'Recettes de base'!$H$5:$H$19,0)),INDEX('Recettes de base'!$I$5:$I$19,MATCH(A33,'Recettes de base'!$H$5:$H$19,0)),"")))</f>
        <v/>
      </c>
      <c r="D33" s="13" t="str">
        <f>IF(A33="","",IF(ISNUMBER(MATCH(A33,'Ingrédients'!$A$5:$A$154,0)),INDEX('Ingrédients'!$G$5:$G$154,MATCH(A33,'Ingrédients'!$A$5:$A$154,0)),IF(ISNUMBER(MATCH(A33,'Recettes de base'!$H$5:$H$19,0)),INDEX('Recettes de base'!$J$5:$J$19,MATCH(A33,'Recettes de base'!$H$5:$H$19,0)),"")))</f>
        <v/>
      </c>
      <c r="E33" s="15" t="str">
        <f>IF(OR(A33="",NOT(ISNUMBER(B33)),NOT(ISNUMBER(D33))),"",ROUND(B33*D33,2))</f>
        <v/>
      </c>
      <c r="F33" s="10" t="str">
        <f>IF(A33="","",IF(OR(ISNUMBER(MATCH(A33,'Ingrédients'!$A$5:$A$154,0)),ISNUMBER(MATCH(A33,'Recettes de base'!$H$5:$H$19,0))),IF(NOT(ISNUMBER(D33)),"prix manquant",IF(NOT(ISNUMBER(B33)),"quantité manquante",IF(ISNUMBER(MATCH(A33,'Ingrédients'!$A$5:$A$154,0)),"",IF(INDEX('Recettes de base'!$K$5:$K$19,MATCH(A33,'Recettes de base'!$H$5:$H$19,0))&gt;0,"recette de base incomplète","")))),"introuvable"))</f>
        <v/>
      </c>
      <c r="H33" t="str">
        <f>IF(A565="","",A565)</f>
        <v/>
      </c>
      <c r="I33" s="15" t="str">
        <f>IF(A565="","",E583)</f>
        <v/>
      </c>
      <c r="J33" s="14" t="str">
        <f>IF(A565="","",SUM(L567:L581)+IF(AND(E565&lt;&gt;"",E565&lt;&gt;"vérifier les lignes avec remarque"),1,0))</f>
        <v/>
      </c>
      <c r="K33" t="str">
        <f>IF('Ingrédients'!A33="","",'Ingrédients'!A33)</f>
        <v/>
      </c>
      <c r="L33">
        <f>IF(F33="",0,1)</f>
        <v>0</v>
      </c>
    </row>
    <row r="34" spans="1:12" x14ac:dyDescent="0.25">
      <c r="A34" s="5"/>
      <c r="B34" s="12"/>
      <c r="C34" t="str">
        <f>IF(A34="","",IF(ISNUMBER(MATCH(A34,'Ingrédients'!$A$5:$A$154,0)),INDEX('Ingrédients'!$B$5:$B$154,MATCH(A34,'Ingrédients'!$A$5:$A$154,0)),IF(ISNUMBER(MATCH(A34,'Recettes de base'!$H$5:$H$19,0)),INDEX('Recettes de base'!$I$5:$I$19,MATCH(A34,'Recettes de base'!$H$5:$H$19,0)),"")))</f>
        <v/>
      </c>
      <c r="D34" s="13" t="str">
        <f>IF(A34="","",IF(ISNUMBER(MATCH(A34,'Ingrédients'!$A$5:$A$154,0)),INDEX('Ingrédients'!$G$5:$G$154,MATCH(A34,'Ingrédients'!$A$5:$A$154,0)),IF(ISNUMBER(MATCH(A34,'Recettes de base'!$H$5:$H$19,0)),INDEX('Recettes de base'!$J$5:$J$19,MATCH(A34,'Recettes de base'!$H$5:$H$19,0)),"")))</f>
        <v/>
      </c>
      <c r="E34" s="15" t="str">
        <f>IF(OR(A34="",NOT(ISNUMBER(B34)),NOT(ISNUMBER(D34))),"",ROUND(B34*D34,2))</f>
        <v/>
      </c>
      <c r="F34" s="10" t="str">
        <f>IF(A34="","",IF(OR(ISNUMBER(MATCH(A34,'Ingrédients'!$A$5:$A$154,0)),ISNUMBER(MATCH(A34,'Recettes de base'!$H$5:$H$19,0))),IF(NOT(ISNUMBER(D34)),"prix manquant",IF(NOT(ISNUMBER(B34)),"quantité manquante",IF(ISNUMBER(MATCH(A34,'Ingrédients'!$A$5:$A$154,0)),"",IF(INDEX('Recettes de base'!$K$5:$K$19,MATCH(A34,'Recettes de base'!$H$5:$H$19,0))&gt;0,"recette de base incomplète","")))),"introuvable"))</f>
        <v/>
      </c>
      <c r="H34" t="str">
        <f>IF(A585="","",A585)</f>
        <v/>
      </c>
      <c r="I34" s="15" t="str">
        <f>IF(A585="","",E603)</f>
        <v/>
      </c>
      <c r="J34" s="14" t="str">
        <f>IF(A585="","",SUM(L587:L601)+IF(AND(E585&lt;&gt;"",E585&lt;&gt;"vérifier les lignes avec remarque"),1,0))</f>
        <v/>
      </c>
      <c r="K34" t="str">
        <f>IF('Ingrédients'!A34="","",'Ingrédients'!A34)</f>
        <v/>
      </c>
      <c r="L34">
        <f>IF(F34="",0,1)</f>
        <v>0</v>
      </c>
    </row>
    <row r="35" spans="1:12" x14ac:dyDescent="0.25">
      <c r="A35" s="5"/>
      <c r="B35" s="12"/>
      <c r="C35" t="str">
        <f>IF(A35="","",IF(ISNUMBER(MATCH(A35,'Ingrédients'!$A$5:$A$154,0)),INDEX('Ingrédients'!$B$5:$B$154,MATCH(A35,'Ingrédients'!$A$5:$A$154,0)),IF(ISNUMBER(MATCH(A35,'Recettes de base'!$H$5:$H$19,0)),INDEX('Recettes de base'!$I$5:$I$19,MATCH(A35,'Recettes de base'!$H$5:$H$19,0)),"")))</f>
        <v/>
      </c>
      <c r="D35" s="13" t="str">
        <f>IF(A35="","",IF(ISNUMBER(MATCH(A35,'Ingrédients'!$A$5:$A$154,0)),INDEX('Ingrédients'!$G$5:$G$154,MATCH(A35,'Ingrédients'!$A$5:$A$154,0)),IF(ISNUMBER(MATCH(A35,'Recettes de base'!$H$5:$H$19,0)),INDEX('Recettes de base'!$J$5:$J$19,MATCH(A35,'Recettes de base'!$H$5:$H$19,0)),"")))</f>
        <v/>
      </c>
      <c r="E35" s="15" t="str">
        <f>IF(OR(A35="",NOT(ISNUMBER(B35)),NOT(ISNUMBER(D35))),"",ROUND(B35*D35,2))</f>
        <v/>
      </c>
      <c r="F35" s="10" t="str">
        <f>IF(A35="","",IF(OR(ISNUMBER(MATCH(A35,'Ingrédients'!$A$5:$A$154,0)),ISNUMBER(MATCH(A35,'Recettes de base'!$H$5:$H$19,0))),IF(NOT(ISNUMBER(D35)),"prix manquant",IF(NOT(ISNUMBER(B35)),"quantité manquante",IF(ISNUMBER(MATCH(A35,'Ingrédients'!$A$5:$A$154,0)),"",IF(INDEX('Recettes de base'!$K$5:$K$19,MATCH(A35,'Recettes de base'!$H$5:$H$19,0))&gt;0,"recette de base incomplète","")))),"introuvable"))</f>
        <v/>
      </c>
      <c r="K35" t="str">
        <f>IF('Ingrédients'!A35="","",'Ingrédients'!A35)</f>
        <v/>
      </c>
      <c r="L35">
        <f>IF(F35="",0,1)</f>
        <v>0</v>
      </c>
    </row>
    <row r="36" spans="1:12" x14ac:dyDescent="0.25">
      <c r="A36" s="5"/>
      <c r="B36" s="12"/>
      <c r="C36" t="str">
        <f>IF(A36="","",IF(ISNUMBER(MATCH(A36,'Ingrédients'!$A$5:$A$154,0)),INDEX('Ingrédients'!$B$5:$B$154,MATCH(A36,'Ingrédients'!$A$5:$A$154,0)),IF(ISNUMBER(MATCH(A36,'Recettes de base'!$H$5:$H$19,0)),INDEX('Recettes de base'!$I$5:$I$19,MATCH(A36,'Recettes de base'!$H$5:$H$19,0)),"")))</f>
        <v/>
      </c>
      <c r="D36" s="13" t="str">
        <f>IF(A36="","",IF(ISNUMBER(MATCH(A36,'Ingrédients'!$A$5:$A$154,0)),INDEX('Ingrédients'!$G$5:$G$154,MATCH(A36,'Ingrédients'!$A$5:$A$154,0)),IF(ISNUMBER(MATCH(A36,'Recettes de base'!$H$5:$H$19,0)),INDEX('Recettes de base'!$J$5:$J$19,MATCH(A36,'Recettes de base'!$H$5:$H$19,0)),"")))</f>
        <v/>
      </c>
      <c r="E36" s="15" t="str">
        <f>IF(OR(A36="",NOT(ISNUMBER(B36)),NOT(ISNUMBER(D36))),"",ROUND(B36*D36,2))</f>
        <v/>
      </c>
      <c r="F36" s="10" t="str">
        <f>IF(A36="","",IF(OR(ISNUMBER(MATCH(A36,'Ingrédients'!$A$5:$A$154,0)),ISNUMBER(MATCH(A36,'Recettes de base'!$H$5:$H$19,0))),IF(NOT(ISNUMBER(D36)),"prix manquant",IF(NOT(ISNUMBER(B36)),"quantité manquante",IF(ISNUMBER(MATCH(A36,'Ingrédients'!$A$5:$A$154,0)),"",IF(INDEX('Recettes de base'!$K$5:$K$19,MATCH(A36,'Recettes de base'!$H$5:$H$19,0))&gt;0,"recette de base incomplète","")))),"introuvable"))</f>
        <v/>
      </c>
      <c r="K36" t="str">
        <f>IF('Ingrédients'!A36="","",'Ingrédients'!A36)</f>
        <v/>
      </c>
      <c r="L36">
        <f>IF(F36="",0,1)</f>
        <v>0</v>
      </c>
    </row>
    <row r="37" spans="1:12" x14ac:dyDescent="0.25">
      <c r="A37" s="5"/>
      <c r="B37" s="12"/>
      <c r="C37" t="str">
        <f>IF(A37="","",IF(ISNUMBER(MATCH(A37,'Ingrédients'!$A$5:$A$154,0)),INDEX('Ingrédients'!$B$5:$B$154,MATCH(A37,'Ingrédients'!$A$5:$A$154,0)),IF(ISNUMBER(MATCH(A37,'Recettes de base'!$H$5:$H$19,0)),INDEX('Recettes de base'!$I$5:$I$19,MATCH(A37,'Recettes de base'!$H$5:$H$19,0)),"")))</f>
        <v/>
      </c>
      <c r="D37" s="13" t="str">
        <f>IF(A37="","",IF(ISNUMBER(MATCH(A37,'Ingrédients'!$A$5:$A$154,0)),INDEX('Ingrédients'!$G$5:$G$154,MATCH(A37,'Ingrédients'!$A$5:$A$154,0)),IF(ISNUMBER(MATCH(A37,'Recettes de base'!$H$5:$H$19,0)),INDEX('Recettes de base'!$J$5:$J$19,MATCH(A37,'Recettes de base'!$H$5:$H$19,0)),"")))</f>
        <v/>
      </c>
      <c r="E37" s="15" t="str">
        <f>IF(OR(A37="",NOT(ISNUMBER(B37)),NOT(ISNUMBER(D37))),"",ROUND(B37*D37,2))</f>
        <v/>
      </c>
      <c r="F37" s="10" t="str">
        <f>IF(A37="","",IF(OR(ISNUMBER(MATCH(A37,'Ingrédients'!$A$5:$A$154,0)),ISNUMBER(MATCH(A37,'Recettes de base'!$H$5:$H$19,0))),IF(NOT(ISNUMBER(D37)),"prix manquant",IF(NOT(ISNUMBER(B37)),"quantité manquante",IF(ISNUMBER(MATCH(A37,'Ingrédients'!$A$5:$A$154,0)),"",IF(INDEX('Recettes de base'!$K$5:$K$19,MATCH(A37,'Recettes de base'!$H$5:$H$19,0))&gt;0,"recette de base incomplète","")))),"introuvable"))</f>
        <v/>
      </c>
      <c r="K37" t="str">
        <f>IF('Ingrédients'!A37="","",'Ingrédients'!A37)</f>
        <v/>
      </c>
      <c r="L37">
        <f>IF(F37="",0,1)</f>
        <v>0</v>
      </c>
    </row>
    <row r="38" spans="1:12" x14ac:dyDescent="0.25">
      <c r="A38" s="5"/>
      <c r="B38" s="12"/>
      <c r="C38" t="str">
        <f>IF(A38="","",IF(ISNUMBER(MATCH(A38,'Ingrédients'!$A$5:$A$154,0)),INDEX('Ingrédients'!$B$5:$B$154,MATCH(A38,'Ingrédients'!$A$5:$A$154,0)),IF(ISNUMBER(MATCH(A38,'Recettes de base'!$H$5:$H$19,0)),INDEX('Recettes de base'!$I$5:$I$19,MATCH(A38,'Recettes de base'!$H$5:$H$19,0)),"")))</f>
        <v/>
      </c>
      <c r="D38" s="13" t="str">
        <f>IF(A38="","",IF(ISNUMBER(MATCH(A38,'Ingrédients'!$A$5:$A$154,0)),INDEX('Ingrédients'!$G$5:$G$154,MATCH(A38,'Ingrédients'!$A$5:$A$154,0)),IF(ISNUMBER(MATCH(A38,'Recettes de base'!$H$5:$H$19,0)),INDEX('Recettes de base'!$J$5:$J$19,MATCH(A38,'Recettes de base'!$H$5:$H$19,0)),"")))</f>
        <v/>
      </c>
      <c r="E38" s="15" t="str">
        <f>IF(OR(A38="",NOT(ISNUMBER(B38)),NOT(ISNUMBER(D38))),"",ROUND(B38*D38,2))</f>
        <v/>
      </c>
      <c r="F38" s="10" t="str">
        <f>IF(A38="","",IF(OR(ISNUMBER(MATCH(A38,'Ingrédients'!$A$5:$A$154,0)),ISNUMBER(MATCH(A38,'Recettes de base'!$H$5:$H$19,0))),IF(NOT(ISNUMBER(D38)),"prix manquant",IF(NOT(ISNUMBER(B38)),"quantité manquante",IF(ISNUMBER(MATCH(A38,'Ingrédients'!$A$5:$A$154,0)),"",IF(INDEX('Recettes de base'!$K$5:$K$19,MATCH(A38,'Recettes de base'!$H$5:$H$19,0))&gt;0,"recette de base incomplète","")))),"introuvable"))</f>
        <v/>
      </c>
      <c r="K38" t="str">
        <f>IF('Ingrédients'!A38="","",'Ingrédients'!A38)</f>
        <v/>
      </c>
      <c r="L38">
        <f>IF(F38="",0,1)</f>
        <v>0</v>
      </c>
    </row>
    <row r="39" spans="1:12" x14ac:dyDescent="0.25">
      <c r="A39" s="5"/>
      <c r="B39" s="12"/>
      <c r="C39" t="str">
        <f>IF(A39="","",IF(ISNUMBER(MATCH(A39,'Ingrédients'!$A$5:$A$154,0)),INDEX('Ingrédients'!$B$5:$B$154,MATCH(A39,'Ingrédients'!$A$5:$A$154,0)),IF(ISNUMBER(MATCH(A39,'Recettes de base'!$H$5:$H$19,0)),INDEX('Recettes de base'!$I$5:$I$19,MATCH(A39,'Recettes de base'!$H$5:$H$19,0)),"")))</f>
        <v/>
      </c>
      <c r="D39" s="13" t="str">
        <f>IF(A39="","",IF(ISNUMBER(MATCH(A39,'Ingrédients'!$A$5:$A$154,0)),INDEX('Ingrédients'!$G$5:$G$154,MATCH(A39,'Ingrédients'!$A$5:$A$154,0)),IF(ISNUMBER(MATCH(A39,'Recettes de base'!$H$5:$H$19,0)),INDEX('Recettes de base'!$J$5:$J$19,MATCH(A39,'Recettes de base'!$H$5:$H$19,0)),"")))</f>
        <v/>
      </c>
      <c r="E39" s="15" t="str">
        <f>IF(OR(A39="",NOT(ISNUMBER(B39)),NOT(ISNUMBER(D39))),"",ROUND(B39*D39,2))</f>
        <v/>
      </c>
      <c r="F39" s="10" t="str">
        <f>IF(A39="","",IF(OR(ISNUMBER(MATCH(A39,'Ingrédients'!$A$5:$A$154,0)),ISNUMBER(MATCH(A39,'Recettes de base'!$H$5:$H$19,0))),IF(NOT(ISNUMBER(D39)),"prix manquant",IF(NOT(ISNUMBER(B39)),"quantité manquante",IF(ISNUMBER(MATCH(A39,'Ingrédients'!$A$5:$A$154,0)),"",IF(INDEX('Recettes de base'!$K$5:$K$19,MATCH(A39,'Recettes de base'!$H$5:$H$19,0))&gt;0,"recette de base incomplète","")))),"introuvable"))</f>
        <v/>
      </c>
      <c r="K39" t="str">
        <f>IF('Ingrédients'!A39="","",'Ingrédients'!A39)</f>
        <v/>
      </c>
      <c r="L39">
        <f>IF(F39="",0,1)</f>
        <v>0</v>
      </c>
    </row>
    <row r="40" spans="1:12" x14ac:dyDescent="0.25">
      <c r="A40" s="5"/>
      <c r="B40" s="12"/>
      <c r="C40" t="str">
        <f>IF(A40="","",IF(ISNUMBER(MATCH(A40,'Ingrédients'!$A$5:$A$154,0)),INDEX('Ingrédients'!$B$5:$B$154,MATCH(A40,'Ingrédients'!$A$5:$A$154,0)),IF(ISNUMBER(MATCH(A40,'Recettes de base'!$H$5:$H$19,0)),INDEX('Recettes de base'!$I$5:$I$19,MATCH(A40,'Recettes de base'!$H$5:$H$19,0)),"")))</f>
        <v/>
      </c>
      <c r="D40" s="13" t="str">
        <f>IF(A40="","",IF(ISNUMBER(MATCH(A40,'Ingrédients'!$A$5:$A$154,0)),INDEX('Ingrédients'!$G$5:$G$154,MATCH(A40,'Ingrédients'!$A$5:$A$154,0)),IF(ISNUMBER(MATCH(A40,'Recettes de base'!$H$5:$H$19,0)),INDEX('Recettes de base'!$J$5:$J$19,MATCH(A40,'Recettes de base'!$H$5:$H$19,0)),"")))</f>
        <v/>
      </c>
      <c r="E40" s="15" t="str">
        <f>IF(OR(A40="",NOT(ISNUMBER(B40)),NOT(ISNUMBER(D40))),"",ROUND(B40*D40,2))</f>
        <v/>
      </c>
      <c r="F40" s="10" t="str">
        <f>IF(A40="","",IF(OR(ISNUMBER(MATCH(A40,'Ingrédients'!$A$5:$A$154,0)),ISNUMBER(MATCH(A40,'Recettes de base'!$H$5:$H$19,0))),IF(NOT(ISNUMBER(D40)),"prix manquant",IF(NOT(ISNUMBER(B40)),"quantité manquante",IF(ISNUMBER(MATCH(A40,'Ingrédients'!$A$5:$A$154,0)),"",IF(INDEX('Recettes de base'!$K$5:$K$19,MATCH(A40,'Recettes de base'!$H$5:$H$19,0))&gt;0,"recette de base incomplète","")))),"introuvable"))</f>
        <v/>
      </c>
      <c r="K40" t="str">
        <f>IF('Ingrédients'!A40="","",'Ingrédients'!A40)</f>
        <v/>
      </c>
      <c r="L40">
        <f>IF(F40="",0,1)</f>
        <v>0</v>
      </c>
    </row>
    <row r="41" spans="1:12" x14ac:dyDescent="0.25">
      <c r="A41" s="5"/>
      <c r="B41" s="12"/>
      <c r="C41" t="str">
        <f>IF(A41="","",IF(ISNUMBER(MATCH(A41,'Ingrédients'!$A$5:$A$154,0)),INDEX('Ingrédients'!$B$5:$B$154,MATCH(A41,'Ingrédients'!$A$5:$A$154,0)),IF(ISNUMBER(MATCH(A41,'Recettes de base'!$H$5:$H$19,0)),INDEX('Recettes de base'!$I$5:$I$19,MATCH(A41,'Recettes de base'!$H$5:$H$19,0)),"")))</f>
        <v/>
      </c>
      <c r="D41" s="13" t="str">
        <f>IF(A41="","",IF(ISNUMBER(MATCH(A41,'Ingrédients'!$A$5:$A$154,0)),INDEX('Ingrédients'!$G$5:$G$154,MATCH(A41,'Ingrédients'!$A$5:$A$154,0)),IF(ISNUMBER(MATCH(A41,'Recettes de base'!$H$5:$H$19,0)),INDEX('Recettes de base'!$J$5:$J$19,MATCH(A41,'Recettes de base'!$H$5:$H$19,0)),"")))</f>
        <v/>
      </c>
      <c r="E41" s="15" t="str">
        <f>IF(OR(A41="",NOT(ISNUMBER(B41)),NOT(ISNUMBER(D41))),"",ROUND(B41*D41,2))</f>
        <v/>
      </c>
      <c r="F41" s="10" t="str">
        <f>IF(A41="","",IF(OR(ISNUMBER(MATCH(A41,'Ingrédients'!$A$5:$A$154,0)),ISNUMBER(MATCH(A41,'Recettes de base'!$H$5:$H$19,0))),IF(NOT(ISNUMBER(D41)),"prix manquant",IF(NOT(ISNUMBER(B41)),"quantité manquante",IF(ISNUMBER(MATCH(A41,'Ingrédients'!$A$5:$A$154,0)),"",IF(INDEX('Recettes de base'!$K$5:$K$19,MATCH(A41,'Recettes de base'!$H$5:$H$19,0))&gt;0,"recette de base incomplète","")))),"introuvable"))</f>
        <v/>
      </c>
      <c r="K41" t="str">
        <f>IF('Ingrédients'!A41="","",'Ingrédients'!A41)</f>
        <v/>
      </c>
      <c r="L41">
        <f>IF(F41="",0,1)</f>
        <v>0</v>
      </c>
    </row>
    <row r="42" spans="1:11" x14ac:dyDescent="0.25">
      <c r="A42" s="16" t="s">
        <v>47</v>
      </c>
      <c r="E42" s="9">
        <f>IF(A25="","",ROUND(SUM(E27:E41),2))</f>
        <v>128.08</v>
      </c>
      <c r="K42" t="str">
        <f>IF('Ingrédients'!A42="","",'Ingrédients'!A42)</f>
        <v/>
      </c>
    </row>
    <row r="43" spans="1:11" x14ac:dyDescent="0.25">
      <c r="A43" s="16" t="s">
        <v>50</v>
      </c>
      <c r="E43" s="9">
        <f>IF(OR(A25="",NOT(ISNUMBER(C25))),"",IF(C25&lt;=0,"",ROUND(E42/C25,2)))</f>
        <v>6.4</v>
      </c>
      <c r="K43" t="str">
        <f>IF('Ingrédients'!A43="","",'Ingrédients'!A43)</f>
        <v/>
      </c>
    </row>
    <row r="44" spans="11:11" x14ac:dyDescent="0.25">
      <c r="K44" t="str">
        <f>IF('Ingrédients'!A44="","",'Ingrédients'!A44)</f>
        <v/>
      </c>
    </row>
    <row r="45" spans="1:11" x14ac:dyDescent="0.25">
      <c r="A45" s="11"/>
      <c r="B45" s="2" t="s">
        <v>52</v>
      </c>
      <c r="C45" s="5"/>
      <c r="D45" s="2" t="str">
        <f>IF(C45=1,"portion","portions")</f>
        <v>portions</v>
      </c>
      <c r="E45" s="10" t="str">
        <f>IF(A45="","",IF(COUNTIF($H$5:$H$34,A45)&gt;1,"nom en double, seul le premier compte",IF(NOT(ISNUMBER(C45)),"«donne … portions» manque",IF(C45&lt;=0,"«donne … portions» manque",IF(SUM(L47:L61)&gt;0,"vérifier les lignes avec remarque","")))))</f>
        <v/>
      </c>
      <c r="K45" t="str">
        <f>IF('Ingrédients'!A45="","",'Ingrédients'!A45)</f>
        <v/>
      </c>
    </row>
    <row r="46" spans="1:11" x14ac:dyDescent="0.25">
      <c r="A46" s="4" t="s">
        <v>43</v>
      </c>
      <c r="B46" s="4" t="s">
        <v>44</v>
      </c>
      <c r="C46" s="4" t="s">
        <v>18</v>
      </c>
      <c r="D46" s="4" t="s">
        <v>45</v>
      </c>
      <c r="E46" s="4" t="s">
        <v>46</v>
      </c>
      <c r="F46" s="4" t="s">
        <v>24</v>
      </c>
      <c r="K46" t="str">
        <f>IF('Ingrédients'!A46="","",'Ingrédients'!A46)</f>
        <v/>
      </c>
    </row>
    <row r="47" spans="1:12" x14ac:dyDescent="0.25">
      <c r="A47" s="5"/>
      <c r="B47" s="12"/>
      <c r="C47" t="str">
        <f>IF(A47="","",IF(ISNUMBER(MATCH(A47,'Ingrédients'!$A$5:$A$154,0)),INDEX('Ingrédients'!$B$5:$B$154,MATCH(A47,'Ingrédients'!$A$5:$A$154,0)),IF(ISNUMBER(MATCH(A47,'Recettes de base'!$H$5:$H$19,0)),INDEX('Recettes de base'!$I$5:$I$19,MATCH(A47,'Recettes de base'!$H$5:$H$19,0)),"")))</f>
        <v/>
      </c>
      <c r="D47" s="13" t="str">
        <f>IF(A47="","",IF(ISNUMBER(MATCH(A47,'Ingrédients'!$A$5:$A$154,0)),INDEX('Ingrédients'!$G$5:$G$154,MATCH(A47,'Ingrédients'!$A$5:$A$154,0)),IF(ISNUMBER(MATCH(A47,'Recettes de base'!$H$5:$H$19,0)),INDEX('Recettes de base'!$J$5:$J$19,MATCH(A47,'Recettes de base'!$H$5:$H$19,0)),"")))</f>
        <v/>
      </c>
      <c r="E47" s="15" t="str">
        <f>IF(OR(A47="",NOT(ISNUMBER(B47)),NOT(ISNUMBER(D47))),"",ROUND(B47*D47,2))</f>
        <v/>
      </c>
      <c r="F47" s="10" t="str">
        <f>IF(A47="","",IF(OR(ISNUMBER(MATCH(A47,'Ingrédients'!$A$5:$A$154,0)),ISNUMBER(MATCH(A47,'Recettes de base'!$H$5:$H$19,0))),IF(NOT(ISNUMBER(D47)),"prix manquant",IF(NOT(ISNUMBER(B47)),"quantité manquante",IF(ISNUMBER(MATCH(A47,'Ingrédients'!$A$5:$A$154,0)),"",IF(INDEX('Recettes de base'!$K$5:$K$19,MATCH(A47,'Recettes de base'!$H$5:$H$19,0))&gt;0,"recette de base incomplète","")))),"introuvable"))</f>
        <v/>
      </c>
      <c r="K47" t="str">
        <f>IF('Ingrédients'!A47="","",'Ingrédients'!A47)</f>
        <v/>
      </c>
      <c r="L47">
        <f>IF(F47="",0,1)</f>
        <v>0</v>
      </c>
    </row>
    <row r="48" spans="1:12" x14ac:dyDescent="0.25">
      <c r="A48" s="5"/>
      <c r="B48" s="12"/>
      <c r="C48" t="str">
        <f>IF(A48="","",IF(ISNUMBER(MATCH(A48,'Ingrédients'!$A$5:$A$154,0)),INDEX('Ingrédients'!$B$5:$B$154,MATCH(A48,'Ingrédients'!$A$5:$A$154,0)),IF(ISNUMBER(MATCH(A48,'Recettes de base'!$H$5:$H$19,0)),INDEX('Recettes de base'!$I$5:$I$19,MATCH(A48,'Recettes de base'!$H$5:$H$19,0)),"")))</f>
        <v/>
      </c>
      <c r="D48" s="13" t="str">
        <f>IF(A48="","",IF(ISNUMBER(MATCH(A48,'Ingrédients'!$A$5:$A$154,0)),INDEX('Ingrédients'!$G$5:$G$154,MATCH(A48,'Ingrédients'!$A$5:$A$154,0)),IF(ISNUMBER(MATCH(A48,'Recettes de base'!$H$5:$H$19,0)),INDEX('Recettes de base'!$J$5:$J$19,MATCH(A48,'Recettes de base'!$H$5:$H$19,0)),"")))</f>
        <v/>
      </c>
      <c r="E48" s="15" t="str">
        <f>IF(OR(A48="",NOT(ISNUMBER(B48)),NOT(ISNUMBER(D48))),"",ROUND(B48*D48,2))</f>
        <v/>
      </c>
      <c r="F48" s="10" t="str">
        <f>IF(A48="","",IF(OR(ISNUMBER(MATCH(A48,'Ingrédients'!$A$5:$A$154,0)),ISNUMBER(MATCH(A48,'Recettes de base'!$H$5:$H$19,0))),IF(NOT(ISNUMBER(D48)),"prix manquant",IF(NOT(ISNUMBER(B48)),"quantité manquante",IF(ISNUMBER(MATCH(A48,'Ingrédients'!$A$5:$A$154,0)),"",IF(INDEX('Recettes de base'!$K$5:$K$19,MATCH(A48,'Recettes de base'!$H$5:$H$19,0))&gt;0,"recette de base incomplète","")))),"introuvable"))</f>
        <v/>
      </c>
      <c r="K48" t="str">
        <f>IF('Ingrédients'!A48="","",'Ingrédients'!A48)</f>
        <v/>
      </c>
      <c r="L48">
        <f>IF(F48="",0,1)</f>
        <v>0</v>
      </c>
    </row>
    <row r="49" spans="1:12" x14ac:dyDescent="0.25">
      <c r="A49" s="5"/>
      <c r="B49" s="12"/>
      <c r="C49" t="str">
        <f>IF(A49="","",IF(ISNUMBER(MATCH(A49,'Ingrédients'!$A$5:$A$154,0)),INDEX('Ingrédients'!$B$5:$B$154,MATCH(A49,'Ingrédients'!$A$5:$A$154,0)),IF(ISNUMBER(MATCH(A49,'Recettes de base'!$H$5:$H$19,0)),INDEX('Recettes de base'!$I$5:$I$19,MATCH(A49,'Recettes de base'!$H$5:$H$19,0)),"")))</f>
        <v/>
      </c>
      <c r="D49" s="13" t="str">
        <f>IF(A49="","",IF(ISNUMBER(MATCH(A49,'Ingrédients'!$A$5:$A$154,0)),INDEX('Ingrédients'!$G$5:$G$154,MATCH(A49,'Ingrédients'!$A$5:$A$154,0)),IF(ISNUMBER(MATCH(A49,'Recettes de base'!$H$5:$H$19,0)),INDEX('Recettes de base'!$J$5:$J$19,MATCH(A49,'Recettes de base'!$H$5:$H$19,0)),"")))</f>
        <v/>
      </c>
      <c r="E49" s="15" t="str">
        <f>IF(OR(A49="",NOT(ISNUMBER(B49)),NOT(ISNUMBER(D49))),"",ROUND(B49*D49,2))</f>
        <v/>
      </c>
      <c r="F49" s="10" t="str">
        <f>IF(A49="","",IF(OR(ISNUMBER(MATCH(A49,'Ingrédients'!$A$5:$A$154,0)),ISNUMBER(MATCH(A49,'Recettes de base'!$H$5:$H$19,0))),IF(NOT(ISNUMBER(D49)),"prix manquant",IF(NOT(ISNUMBER(B49)),"quantité manquante",IF(ISNUMBER(MATCH(A49,'Ingrédients'!$A$5:$A$154,0)),"",IF(INDEX('Recettes de base'!$K$5:$K$19,MATCH(A49,'Recettes de base'!$H$5:$H$19,0))&gt;0,"recette de base incomplète","")))),"introuvable"))</f>
        <v/>
      </c>
      <c r="K49" t="str">
        <f>IF('Ingrédients'!A49="","",'Ingrédients'!A49)</f>
        <v/>
      </c>
      <c r="L49">
        <f>IF(F49="",0,1)</f>
        <v>0</v>
      </c>
    </row>
    <row r="50" spans="1:12" x14ac:dyDescent="0.25">
      <c r="A50" s="5"/>
      <c r="B50" s="12"/>
      <c r="C50" t="str">
        <f>IF(A50="","",IF(ISNUMBER(MATCH(A50,'Ingrédients'!$A$5:$A$154,0)),INDEX('Ingrédients'!$B$5:$B$154,MATCH(A50,'Ingrédients'!$A$5:$A$154,0)),IF(ISNUMBER(MATCH(A50,'Recettes de base'!$H$5:$H$19,0)),INDEX('Recettes de base'!$I$5:$I$19,MATCH(A50,'Recettes de base'!$H$5:$H$19,0)),"")))</f>
        <v/>
      </c>
      <c r="D50" s="13" t="str">
        <f>IF(A50="","",IF(ISNUMBER(MATCH(A50,'Ingrédients'!$A$5:$A$154,0)),INDEX('Ingrédients'!$G$5:$G$154,MATCH(A50,'Ingrédients'!$A$5:$A$154,0)),IF(ISNUMBER(MATCH(A50,'Recettes de base'!$H$5:$H$19,0)),INDEX('Recettes de base'!$J$5:$J$19,MATCH(A50,'Recettes de base'!$H$5:$H$19,0)),"")))</f>
        <v/>
      </c>
      <c r="E50" s="15" t="str">
        <f>IF(OR(A50="",NOT(ISNUMBER(B50)),NOT(ISNUMBER(D50))),"",ROUND(B50*D50,2))</f>
        <v/>
      </c>
      <c r="F50" s="10" t="str">
        <f>IF(A50="","",IF(OR(ISNUMBER(MATCH(A50,'Ingrédients'!$A$5:$A$154,0)),ISNUMBER(MATCH(A50,'Recettes de base'!$H$5:$H$19,0))),IF(NOT(ISNUMBER(D50)),"prix manquant",IF(NOT(ISNUMBER(B50)),"quantité manquante",IF(ISNUMBER(MATCH(A50,'Ingrédients'!$A$5:$A$154,0)),"",IF(INDEX('Recettes de base'!$K$5:$K$19,MATCH(A50,'Recettes de base'!$H$5:$H$19,0))&gt;0,"recette de base incomplète","")))),"introuvable"))</f>
        <v/>
      </c>
      <c r="K50" t="str">
        <f>IF('Ingrédients'!A50="","",'Ingrédients'!A50)</f>
        <v/>
      </c>
      <c r="L50">
        <f>IF(F50="",0,1)</f>
        <v>0</v>
      </c>
    </row>
    <row r="51" spans="1:12" x14ac:dyDescent="0.25">
      <c r="A51" s="5"/>
      <c r="B51" s="12"/>
      <c r="C51" t="str">
        <f>IF(A51="","",IF(ISNUMBER(MATCH(A51,'Ingrédients'!$A$5:$A$154,0)),INDEX('Ingrédients'!$B$5:$B$154,MATCH(A51,'Ingrédients'!$A$5:$A$154,0)),IF(ISNUMBER(MATCH(A51,'Recettes de base'!$H$5:$H$19,0)),INDEX('Recettes de base'!$I$5:$I$19,MATCH(A51,'Recettes de base'!$H$5:$H$19,0)),"")))</f>
        <v/>
      </c>
      <c r="D51" s="13" t="str">
        <f>IF(A51="","",IF(ISNUMBER(MATCH(A51,'Ingrédients'!$A$5:$A$154,0)),INDEX('Ingrédients'!$G$5:$G$154,MATCH(A51,'Ingrédients'!$A$5:$A$154,0)),IF(ISNUMBER(MATCH(A51,'Recettes de base'!$H$5:$H$19,0)),INDEX('Recettes de base'!$J$5:$J$19,MATCH(A51,'Recettes de base'!$H$5:$H$19,0)),"")))</f>
        <v/>
      </c>
      <c r="E51" s="15" t="str">
        <f>IF(OR(A51="",NOT(ISNUMBER(B51)),NOT(ISNUMBER(D51))),"",ROUND(B51*D51,2))</f>
        <v/>
      </c>
      <c r="F51" s="10" t="str">
        <f>IF(A51="","",IF(OR(ISNUMBER(MATCH(A51,'Ingrédients'!$A$5:$A$154,0)),ISNUMBER(MATCH(A51,'Recettes de base'!$H$5:$H$19,0))),IF(NOT(ISNUMBER(D51)),"prix manquant",IF(NOT(ISNUMBER(B51)),"quantité manquante",IF(ISNUMBER(MATCH(A51,'Ingrédients'!$A$5:$A$154,0)),"",IF(INDEX('Recettes de base'!$K$5:$K$19,MATCH(A51,'Recettes de base'!$H$5:$H$19,0))&gt;0,"recette de base incomplète","")))),"introuvable"))</f>
        <v/>
      </c>
      <c r="K51" t="str">
        <f>IF('Ingrédients'!A51="","",'Ingrédients'!A51)</f>
        <v/>
      </c>
      <c r="L51">
        <f>IF(F51="",0,1)</f>
        <v>0</v>
      </c>
    </row>
    <row r="52" spans="1:12" x14ac:dyDescent="0.25">
      <c r="A52" s="5"/>
      <c r="B52" s="12"/>
      <c r="C52" t="str">
        <f>IF(A52="","",IF(ISNUMBER(MATCH(A52,'Ingrédients'!$A$5:$A$154,0)),INDEX('Ingrédients'!$B$5:$B$154,MATCH(A52,'Ingrédients'!$A$5:$A$154,0)),IF(ISNUMBER(MATCH(A52,'Recettes de base'!$H$5:$H$19,0)),INDEX('Recettes de base'!$I$5:$I$19,MATCH(A52,'Recettes de base'!$H$5:$H$19,0)),"")))</f>
        <v/>
      </c>
      <c r="D52" s="13" t="str">
        <f>IF(A52="","",IF(ISNUMBER(MATCH(A52,'Ingrédients'!$A$5:$A$154,0)),INDEX('Ingrédients'!$G$5:$G$154,MATCH(A52,'Ingrédients'!$A$5:$A$154,0)),IF(ISNUMBER(MATCH(A52,'Recettes de base'!$H$5:$H$19,0)),INDEX('Recettes de base'!$J$5:$J$19,MATCH(A52,'Recettes de base'!$H$5:$H$19,0)),"")))</f>
        <v/>
      </c>
      <c r="E52" s="15" t="str">
        <f>IF(OR(A52="",NOT(ISNUMBER(B52)),NOT(ISNUMBER(D52))),"",ROUND(B52*D52,2))</f>
        <v/>
      </c>
      <c r="F52" s="10" t="str">
        <f>IF(A52="","",IF(OR(ISNUMBER(MATCH(A52,'Ingrédients'!$A$5:$A$154,0)),ISNUMBER(MATCH(A52,'Recettes de base'!$H$5:$H$19,0))),IF(NOT(ISNUMBER(D52)),"prix manquant",IF(NOT(ISNUMBER(B52)),"quantité manquante",IF(ISNUMBER(MATCH(A52,'Ingrédients'!$A$5:$A$154,0)),"",IF(INDEX('Recettes de base'!$K$5:$K$19,MATCH(A52,'Recettes de base'!$H$5:$H$19,0))&gt;0,"recette de base incomplète","")))),"introuvable"))</f>
        <v/>
      </c>
      <c r="K52" t="str">
        <f>IF('Ingrédients'!A52="","",'Ingrédients'!A52)</f>
        <v/>
      </c>
      <c r="L52">
        <f>IF(F52="",0,1)</f>
        <v>0</v>
      </c>
    </row>
    <row r="53" spans="1:12" x14ac:dyDescent="0.25">
      <c r="A53" s="5"/>
      <c r="B53" s="12"/>
      <c r="C53" t="str">
        <f>IF(A53="","",IF(ISNUMBER(MATCH(A53,'Ingrédients'!$A$5:$A$154,0)),INDEX('Ingrédients'!$B$5:$B$154,MATCH(A53,'Ingrédients'!$A$5:$A$154,0)),IF(ISNUMBER(MATCH(A53,'Recettes de base'!$H$5:$H$19,0)),INDEX('Recettes de base'!$I$5:$I$19,MATCH(A53,'Recettes de base'!$H$5:$H$19,0)),"")))</f>
        <v/>
      </c>
      <c r="D53" s="13" t="str">
        <f>IF(A53="","",IF(ISNUMBER(MATCH(A53,'Ingrédients'!$A$5:$A$154,0)),INDEX('Ingrédients'!$G$5:$G$154,MATCH(A53,'Ingrédients'!$A$5:$A$154,0)),IF(ISNUMBER(MATCH(A53,'Recettes de base'!$H$5:$H$19,0)),INDEX('Recettes de base'!$J$5:$J$19,MATCH(A53,'Recettes de base'!$H$5:$H$19,0)),"")))</f>
        <v/>
      </c>
      <c r="E53" s="15" t="str">
        <f>IF(OR(A53="",NOT(ISNUMBER(B53)),NOT(ISNUMBER(D53))),"",ROUND(B53*D53,2))</f>
        <v/>
      </c>
      <c r="F53" s="10" t="str">
        <f>IF(A53="","",IF(OR(ISNUMBER(MATCH(A53,'Ingrédients'!$A$5:$A$154,0)),ISNUMBER(MATCH(A53,'Recettes de base'!$H$5:$H$19,0))),IF(NOT(ISNUMBER(D53)),"prix manquant",IF(NOT(ISNUMBER(B53)),"quantité manquante",IF(ISNUMBER(MATCH(A53,'Ingrédients'!$A$5:$A$154,0)),"",IF(INDEX('Recettes de base'!$K$5:$K$19,MATCH(A53,'Recettes de base'!$H$5:$H$19,0))&gt;0,"recette de base incomplète","")))),"introuvable"))</f>
        <v/>
      </c>
      <c r="K53" t="str">
        <f>IF('Ingrédients'!A53="","",'Ingrédients'!A53)</f>
        <v/>
      </c>
      <c r="L53">
        <f>IF(F53="",0,1)</f>
        <v>0</v>
      </c>
    </row>
    <row r="54" spans="1:12" x14ac:dyDescent="0.25">
      <c r="A54" s="5"/>
      <c r="B54" s="12"/>
      <c r="C54" t="str">
        <f>IF(A54="","",IF(ISNUMBER(MATCH(A54,'Ingrédients'!$A$5:$A$154,0)),INDEX('Ingrédients'!$B$5:$B$154,MATCH(A54,'Ingrédients'!$A$5:$A$154,0)),IF(ISNUMBER(MATCH(A54,'Recettes de base'!$H$5:$H$19,0)),INDEX('Recettes de base'!$I$5:$I$19,MATCH(A54,'Recettes de base'!$H$5:$H$19,0)),"")))</f>
        <v/>
      </c>
      <c r="D54" s="13" t="str">
        <f>IF(A54="","",IF(ISNUMBER(MATCH(A54,'Ingrédients'!$A$5:$A$154,0)),INDEX('Ingrédients'!$G$5:$G$154,MATCH(A54,'Ingrédients'!$A$5:$A$154,0)),IF(ISNUMBER(MATCH(A54,'Recettes de base'!$H$5:$H$19,0)),INDEX('Recettes de base'!$J$5:$J$19,MATCH(A54,'Recettes de base'!$H$5:$H$19,0)),"")))</f>
        <v/>
      </c>
      <c r="E54" s="15" t="str">
        <f>IF(OR(A54="",NOT(ISNUMBER(B54)),NOT(ISNUMBER(D54))),"",ROUND(B54*D54,2))</f>
        <v/>
      </c>
      <c r="F54" s="10" t="str">
        <f>IF(A54="","",IF(OR(ISNUMBER(MATCH(A54,'Ingrédients'!$A$5:$A$154,0)),ISNUMBER(MATCH(A54,'Recettes de base'!$H$5:$H$19,0))),IF(NOT(ISNUMBER(D54)),"prix manquant",IF(NOT(ISNUMBER(B54)),"quantité manquante",IF(ISNUMBER(MATCH(A54,'Ingrédients'!$A$5:$A$154,0)),"",IF(INDEX('Recettes de base'!$K$5:$K$19,MATCH(A54,'Recettes de base'!$H$5:$H$19,0))&gt;0,"recette de base incomplète","")))),"introuvable"))</f>
        <v/>
      </c>
      <c r="K54" t="str">
        <f>IF('Ingrédients'!A54="","",'Ingrédients'!A54)</f>
        <v/>
      </c>
      <c r="L54">
        <f>IF(F54="",0,1)</f>
        <v>0</v>
      </c>
    </row>
    <row r="55" spans="1:12" x14ac:dyDescent="0.25">
      <c r="A55" s="5"/>
      <c r="B55" s="12"/>
      <c r="C55" t="str">
        <f>IF(A55="","",IF(ISNUMBER(MATCH(A55,'Ingrédients'!$A$5:$A$154,0)),INDEX('Ingrédients'!$B$5:$B$154,MATCH(A55,'Ingrédients'!$A$5:$A$154,0)),IF(ISNUMBER(MATCH(A55,'Recettes de base'!$H$5:$H$19,0)),INDEX('Recettes de base'!$I$5:$I$19,MATCH(A55,'Recettes de base'!$H$5:$H$19,0)),"")))</f>
        <v/>
      </c>
      <c r="D55" s="13" t="str">
        <f>IF(A55="","",IF(ISNUMBER(MATCH(A55,'Ingrédients'!$A$5:$A$154,0)),INDEX('Ingrédients'!$G$5:$G$154,MATCH(A55,'Ingrédients'!$A$5:$A$154,0)),IF(ISNUMBER(MATCH(A55,'Recettes de base'!$H$5:$H$19,0)),INDEX('Recettes de base'!$J$5:$J$19,MATCH(A55,'Recettes de base'!$H$5:$H$19,0)),"")))</f>
        <v/>
      </c>
      <c r="E55" s="15" t="str">
        <f>IF(OR(A55="",NOT(ISNUMBER(B55)),NOT(ISNUMBER(D55))),"",ROUND(B55*D55,2))</f>
        <v/>
      </c>
      <c r="F55" s="10" t="str">
        <f>IF(A55="","",IF(OR(ISNUMBER(MATCH(A55,'Ingrédients'!$A$5:$A$154,0)),ISNUMBER(MATCH(A55,'Recettes de base'!$H$5:$H$19,0))),IF(NOT(ISNUMBER(D55)),"prix manquant",IF(NOT(ISNUMBER(B55)),"quantité manquante",IF(ISNUMBER(MATCH(A55,'Ingrédients'!$A$5:$A$154,0)),"",IF(INDEX('Recettes de base'!$K$5:$K$19,MATCH(A55,'Recettes de base'!$H$5:$H$19,0))&gt;0,"recette de base incomplète","")))),"introuvable"))</f>
        <v/>
      </c>
      <c r="K55" t="str">
        <f>IF('Ingrédients'!A55="","",'Ingrédients'!A55)</f>
        <v/>
      </c>
      <c r="L55">
        <f>IF(F55="",0,1)</f>
        <v>0</v>
      </c>
    </row>
    <row r="56" spans="1:12" x14ac:dyDescent="0.25">
      <c r="A56" s="5"/>
      <c r="B56" s="12"/>
      <c r="C56" t="str">
        <f>IF(A56="","",IF(ISNUMBER(MATCH(A56,'Ingrédients'!$A$5:$A$154,0)),INDEX('Ingrédients'!$B$5:$B$154,MATCH(A56,'Ingrédients'!$A$5:$A$154,0)),IF(ISNUMBER(MATCH(A56,'Recettes de base'!$H$5:$H$19,0)),INDEX('Recettes de base'!$I$5:$I$19,MATCH(A56,'Recettes de base'!$H$5:$H$19,0)),"")))</f>
        <v/>
      </c>
      <c r="D56" s="13" t="str">
        <f>IF(A56="","",IF(ISNUMBER(MATCH(A56,'Ingrédients'!$A$5:$A$154,0)),INDEX('Ingrédients'!$G$5:$G$154,MATCH(A56,'Ingrédients'!$A$5:$A$154,0)),IF(ISNUMBER(MATCH(A56,'Recettes de base'!$H$5:$H$19,0)),INDEX('Recettes de base'!$J$5:$J$19,MATCH(A56,'Recettes de base'!$H$5:$H$19,0)),"")))</f>
        <v/>
      </c>
      <c r="E56" s="15" t="str">
        <f>IF(OR(A56="",NOT(ISNUMBER(B56)),NOT(ISNUMBER(D56))),"",ROUND(B56*D56,2))</f>
        <v/>
      </c>
      <c r="F56" s="10" t="str">
        <f>IF(A56="","",IF(OR(ISNUMBER(MATCH(A56,'Ingrédients'!$A$5:$A$154,0)),ISNUMBER(MATCH(A56,'Recettes de base'!$H$5:$H$19,0))),IF(NOT(ISNUMBER(D56)),"prix manquant",IF(NOT(ISNUMBER(B56)),"quantité manquante",IF(ISNUMBER(MATCH(A56,'Ingrédients'!$A$5:$A$154,0)),"",IF(INDEX('Recettes de base'!$K$5:$K$19,MATCH(A56,'Recettes de base'!$H$5:$H$19,0))&gt;0,"recette de base incomplète","")))),"introuvable"))</f>
        <v/>
      </c>
      <c r="K56" t="str">
        <f>IF('Ingrédients'!A56="","",'Ingrédients'!A56)</f>
        <v/>
      </c>
      <c r="L56">
        <f>IF(F56="",0,1)</f>
        <v>0</v>
      </c>
    </row>
    <row r="57" spans="1:12" x14ac:dyDescent="0.25">
      <c r="A57" s="5"/>
      <c r="B57" s="12"/>
      <c r="C57" t="str">
        <f>IF(A57="","",IF(ISNUMBER(MATCH(A57,'Ingrédients'!$A$5:$A$154,0)),INDEX('Ingrédients'!$B$5:$B$154,MATCH(A57,'Ingrédients'!$A$5:$A$154,0)),IF(ISNUMBER(MATCH(A57,'Recettes de base'!$H$5:$H$19,0)),INDEX('Recettes de base'!$I$5:$I$19,MATCH(A57,'Recettes de base'!$H$5:$H$19,0)),"")))</f>
        <v/>
      </c>
      <c r="D57" s="13" t="str">
        <f>IF(A57="","",IF(ISNUMBER(MATCH(A57,'Ingrédients'!$A$5:$A$154,0)),INDEX('Ingrédients'!$G$5:$G$154,MATCH(A57,'Ingrédients'!$A$5:$A$154,0)),IF(ISNUMBER(MATCH(A57,'Recettes de base'!$H$5:$H$19,0)),INDEX('Recettes de base'!$J$5:$J$19,MATCH(A57,'Recettes de base'!$H$5:$H$19,0)),"")))</f>
        <v/>
      </c>
      <c r="E57" s="15" t="str">
        <f>IF(OR(A57="",NOT(ISNUMBER(B57)),NOT(ISNUMBER(D57))),"",ROUND(B57*D57,2))</f>
        <v/>
      </c>
      <c r="F57" s="10" t="str">
        <f>IF(A57="","",IF(OR(ISNUMBER(MATCH(A57,'Ingrédients'!$A$5:$A$154,0)),ISNUMBER(MATCH(A57,'Recettes de base'!$H$5:$H$19,0))),IF(NOT(ISNUMBER(D57)),"prix manquant",IF(NOT(ISNUMBER(B57)),"quantité manquante",IF(ISNUMBER(MATCH(A57,'Ingrédients'!$A$5:$A$154,0)),"",IF(INDEX('Recettes de base'!$K$5:$K$19,MATCH(A57,'Recettes de base'!$H$5:$H$19,0))&gt;0,"recette de base incomplète","")))),"introuvable"))</f>
        <v/>
      </c>
      <c r="K57" t="str">
        <f>IF('Ingrédients'!A57="","",'Ingrédients'!A57)</f>
        <v/>
      </c>
      <c r="L57">
        <f>IF(F57="",0,1)</f>
        <v>0</v>
      </c>
    </row>
    <row r="58" spans="1:12" x14ac:dyDescent="0.25">
      <c r="A58" s="5"/>
      <c r="B58" s="12"/>
      <c r="C58" t="str">
        <f>IF(A58="","",IF(ISNUMBER(MATCH(A58,'Ingrédients'!$A$5:$A$154,0)),INDEX('Ingrédients'!$B$5:$B$154,MATCH(A58,'Ingrédients'!$A$5:$A$154,0)),IF(ISNUMBER(MATCH(A58,'Recettes de base'!$H$5:$H$19,0)),INDEX('Recettes de base'!$I$5:$I$19,MATCH(A58,'Recettes de base'!$H$5:$H$19,0)),"")))</f>
        <v/>
      </c>
      <c r="D58" s="13" t="str">
        <f>IF(A58="","",IF(ISNUMBER(MATCH(A58,'Ingrédients'!$A$5:$A$154,0)),INDEX('Ingrédients'!$G$5:$G$154,MATCH(A58,'Ingrédients'!$A$5:$A$154,0)),IF(ISNUMBER(MATCH(A58,'Recettes de base'!$H$5:$H$19,0)),INDEX('Recettes de base'!$J$5:$J$19,MATCH(A58,'Recettes de base'!$H$5:$H$19,0)),"")))</f>
        <v/>
      </c>
      <c r="E58" s="15" t="str">
        <f>IF(OR(A58="",NOT(ISNUMBER(B58)),NOT(ISNUMBER(D58))),"",ROUND(B58*D58,2))</f>
        <v/>
      </c>
      <c r="F58" s="10" t="str">
        <f>IF(A58="","",IF(OR(ISNUMBER(MATCH(A58,'Ingrédients'!$A$5:$A$154,0)),ISNUMBER(MATCH(A58,'Recettes de base'!$H$5:$H$19,0))),IF(NOT(ISNUMBER(D58)),"prix manquant",IF(NOT(ISNUMBER(B58)),"quantité manquante",IF(ISNUMBER(MATCH(A58,'Ingrédients'!$A$5:$A$154,0)),"",IF(INDEX('Recettes de base'!$K$5:$K$19,MATCH(A58,'Recettes de base'!$H$5:$H$19,0))&gt;0,"recette de base incomplète","")))),"introuvable"))</f>
        <v/>
      </c>
      <c r="K58" t="str">
        <f>IF('Ingrédients'!A58="","",'Ingrédients'!A58)</f>
        <v/>
      </c>
      <c r="L58">
        <f>IF(F58="",0,1)</f>
        <v>0</v>
      </c>
    </row>
    <row r="59" spans="1:12" x14ac:dyDescent="0.25">
      <c r="A59" s="5"/>
      <c r="B59" s="12"/>
      <c r="C59" t="str">
        <f>IF(A59="","",IF(ISNUMBER(MATCH(A59,'Ingrédients'!$A$5:$A$154,0)),INDEX('Ingrédients'!$B$5:$B$154,MATCH(A59,'Ingrédients'!$A$5:$A$154,0)),IF(ISNUMBER(MATCH(A59,'Recettes de base'!$H$5:$H$19,0)),INDEX('Recettes de base'!$I$5:$I$19,MATCH(A59,'Recettes de base'!$H$5:$H$19,0)),"")))</f>
        <v/>
      </c>
      <c r="D59" s="13" t="str">
        <f>IF(A59="","",IF(ISNUMBER(MATCH(A59,'Ingrédients'!$A$5:$A$154,0)),INDEX('Ingrédients'!$G$5:$G$154,MATCH(A59,'Ingrédients'!$A$5:$A$154,0)),IF(ISNUMBER(MATCH(A59,'Recettes de base'!$H$5:$H$19,0)),INDEX('Recettes de base'!$J$5:$J$19,MATCH(A59,'Recettes de base'!$H$5:$H$19,0)),"")))</f>
        <v/>
      </c>
      <c r="E59" s="15" t="str">
        <f>IF(OR(A59="",NOT(ISNUMBER(B59)),NOT(ISNUMBER(D59))),"",ROUND(B59*D59,2))</f>
        <v/>
      </c>
      <c r="F59" s="10" t="str">
        <f>IF(A59="","",IF(OR(ISNUMBER(MATCH(A59,'Ingrédients'!$A$5:$A$154,0)),ISNUMBER(MATCH(A59,'Recettes de base'!$H$5:$H$19,0))),IF(NOT(ISNUMBER(D59)),"prix manquant",IF(NOT(ISNUMBER(B59)),"quantité manquante",IF(ISNUMBER(MATCH(A59,'Ingrédients'!$A$5:$A$154,0)),"",IF(INDEX('Recettes de base'!$K$5:$K$19,MATCH(A59,'Recettes de base'!$H$5:$H$19,0))&gt;0,"recette de base incomplète","")))),"introuvable"))</f>
        <v/>
      </c>
      <c r="K59" t="str">
        <f>IF('Ingrédients'!A59="","",'Ingrédients'!A59)</f>
        <v/>
      </c>
      <c r="L59">
        <f>IF(F59="",0,1)</f>
        <v>0</v>
      </c>
    </row>
    <row r="60" spans="1:12" x14ac:dyDescent="0.25">
      <c r="A60" s="5"/>
      <c r="B60" s="12"/>
      <c r="C60" t="str">
        <f>IF(A60="","",IF(ISNUMBER(MATCH(A60,'Ingrédients'!$A$5:$A$154,0)),INDEX('Ingrédients'!$B$5:$B$154,MATCH(A60,'Ingrédients'!$A$5:$A$154,0)),IF(ISNUMBER(MATCH(A60,'Recettes de base'!$H$5:$H$19,0)),INDEX('Recettes de base'!$I$5:$I$19,MATCH(A60,'Recettes de base'!$H$5:$H$19,0)),"")))</f>
        <v/>
      </c>
      <c r="D60" s="13" t="str">
        <f>IF(A60="","",IF(ISNUMBER(MATCH(A60,'Ingrédients'!$A$5:$A$154,0)),INDEX('Ingrédients'!$G$5:$G$154,MATCH(A60,'Ingrédients'!$A$5:$A$154,0)),IF(ISNUMBER(MATCH(A60,'Recettes de base'!$H$5:$H$19,0)),INDEX('Recettes de base'!$J$5:$J$19,MATCH(A60,'Recettes de base'!$H$5:$H$19,0)),"")))</f>
        <v/>
      </c>
      <c r="E60" s="15" t="str">
        <f>IF(OR(A60="",NOT(ISNUMBER(B60)),NOT(ISNUMBER(D60))),"",ROUND(B60*D60,2))</f>
        <v/>
      </c>
      <c r="F60" s="10" t="str">
        <f>IF(A60="","",IF(OR(ISNUMBER(MATCH(A60,'Ingrédients'!$A$5:$A$154,0)),ISNUMBER(MATCH(A60,'Recettes de base'!$H$5:$H$19,0))),IF(NOT(ISNUMBER(D60)),"prix manquant",IF(NOT(ISNUMBER(B60)),"quantité manquante",IF(ISNUMBER(MATCH(A60,'Ingrédients'!$A$5:$A$154,0)),"",IF(INDEX('Recettes de base'!$K$5:$K$19,MATCH(A60,'Recettes de base'!$H$5:$H$19,0))&gt;0,"recette de base incomplète","")))),"introuvable"))</f>
        <v/>
      </c>
      <c r="K60" t="str">
        <f>IF('Ingrédients'!A60="","",'Ingrédients'!A60)</f>
        <v/>
      </c>
      <c r="L60">
        <f>IF(F60="",0,1)</f>
        <v>0</v>
      </c>
    </row>
    <row r="61" spans="1:12" x14ac:dyDescent="0.25">
      <c r="A61" s="5"/>
      <c r="B61" s="12"/>
      <c r="C61" t="str">
        <f>IF(A61="","",IF(ISNUMBER(MATCH(A61,'Ingrédients'!$A$5:$A$154,0)),INDEX('Ingrédients'!$B$5:$B$154,MATCH(A61,'Ingrédients'!$A$5:$A$154,0)),IF(ISNUMBER(MATCH(A61,'Recettes de base'!$H$5:$H$19,0)),INDEX('Recettes de base'!$I$5:$I$19,MATCH(A61,'Recettes de base'!$H$5:$H$19,0)),"")))</f>
        <v/>
      </c>
      <c r="D61" s="13" t="str">
        <f>IF(A61="","",IF(ISNUMBER(MATCH(A61,'Ingrédients'!$A$5:$A$154,0)),INDEX('Ingrédients'!$G$5:$G$154,MATCH(A61,'Ingrédients'!$A$5:$A$154,0)),IF(ISNUMBER(MATCH(A61,'Recettes de base'!$H$5:$H$19,0)),INDEX('Recettes de base'!$J$5:$J$19,MATCH(A61,'Recettes de base'!$H$5:$H$19,0)),"")))</f>
        <v/>
      </c>
      <c r="E61" s="15" t="str">
        <f>IF(OR(A61="",NOT(ISNUMBER(B61)),NOT(ISNUMBER(D61))),"",ROUND(B61*D61,2))</f>
        <v/>
      </c>
      <c r="F61" s="10" t="str">
        <f>IF(A61="","",IF(OR(ISNUMBER(MATCH(A61,'Ingrédients'!$A$5:$A$154,0)),ISNUMBER(MATCH(A61,'Recettes de base'!$H$5:$H$19,0))),IF(NOT(ISNUMBER(D61)),"prix manquant",IF(NOT(ISNUMBER(B61)),"quantité manquante",IF(ISNUMBER(MATCH(A61,'Ingrédients'!$A$5:$A$154,0)),"",IF(INDEX('Recettes de base'!$K$5:$K$19,MATCH(A61,'Recettes de base'!$H$5:$H$19,0))&gt;0,"recette de base incomplète","")))),"introuvable"))</f>
        <v/>
      </c>
      <c r="K61" t="str">
        <f>IF('Ingrédients'!A61="","",'Ingrédients'!A61)</f>
        <v/>
      </c>
      <c r="L61">
        <f>IF(F61="",0,1)</f>
        <v>0</v>
      </c>
    </row>
    <row r="62" spans="1:11" x14ac:dyDescent="0.25">
      <c r="A62" s="16" t="s">
        <v>47</v>
      </c>
      <c r="E62" s="9" t="str">
        <f>IF(A45="","",ROUND(SUM(E47:E61),2))</f>
        <v/>
      </c>
      <c r="K62" t="str">
        <f>IF('Ingrédients'!A62="","",'Ingrédients'!A62)</f>
        <v/>
      </c>
    </row>
    <row r="63" spans="1:11" x14ac:dyDescent="0.25">
      <c r="A63" s="16" t="s">
        <v>50</v>
      </c>
      <c r="E63" s="9" t="str">
        <f>IF(OR(A45="",NOT(ISNUMBER(C45))),"",IF(C45&lt;=0,"",ROUND(E62/C45,2)))</f>
        <v/>
      </c>
      <c r="K63" t="str">
        <f>IF('Ingrédients'!A63="","",'Ingrédients'!A63)</f>
        <v/>
      </c>
    </row>
    <row r="64" spans="11:11" x14ac:dyDescent="0.25">
      <c r="K64" t="str">
        <f>IF('Ingrédients'!A64="","",'Ingrédients'!A64)</f>
        <v/>
      </c>
    </row>
    <row r="65" spans="1:11" x14ac:dyDescent="0.25">
      <c r="A65" s="11"/>
      <c r="B65" s="2" t="s">
        <v>52</v>
      </c>
      <c r="C65" s="5"/>
      <c r="D65" s="2" t="str">
        <f>IF(C65=1,"portion","portions")</f>
        <v>portions</v>
      </c>
      <c r="E65" s="10" t="str">
        <f>IF(A65="","",IF(COUNTIF($H$5:$H$34,A65)&gt;1,"nom en double, seul le premier compte",IF(NOT(ISNUMBER(C65)),"«donne … portions» manque",IF(C65&lt;=0,"«donne … portions» manque",IF(SUM(L67:L81)&gt;0,"vérifier les lignes avec remarque","")))))</f>
        <v/>
      </c>
      <c r="K65" t="str">
        <f>IF('Ingrédients'!A65="","",'Ingrédients'!A65)</f>
        <v/>
      </c>
    </row>
    <row r="66" spans="1:11" x14ac:dyDescent="0.25">
      <c r="A66" s="4" t="s">
        <v>43</v>
      </c>
      <c r="B66" s="4" t="s">
        <v>44</v>
      </c>
      <c r="C66" s="4" t="s">
        <v>18</v>
      </c>
      <c r="D66" s="4" t="s">
        <v>45</v>
      </c>
      <c r="E66" s="4" t="s">
        <v>46</v>
      </c>
      <c r="F66" s="4" t="s">
        <v>24</v>
      </c>
      <c r="K66" t="str">
        <f>IF('Ingrédients'!A66="","",'Ingrédients'!A66)</f>
        <v/>
      </c>
    </row>
    <row r="67" spans="1:12" x14ac:dyDescent="0.25">
      <c r="A67" s="5"/>
      <c r="B67" s="12"/>
      <c r="C67" t="str">
        <f>IF(A67="","",IF(ISNUMBER(MATCH(A67,'Ingrédients'!$A$5:$A$154,0)),INDEX('Ingrédients'!$B$5:$B$154,MATCH(A67,'Ingrédients'!$A$5:$A$154,0)),IF(ISNUMBER(MATCH(A67,'Recettes de base'!$H$5:$H$19,0)),INDEX('Recettes de base'!$I$5:$I$19,MATCH(A67,'Recettes de base'!$H$5:$H$19,0)),"")))</f>
        <v/>
      </c>
      <c r="D67" s="13" t="str">
        <f>IF(A67="","",IF(ISNUMBER(MATCH(A67,'Ingrédients'!$A$5:$A$154,0)),INDEX('Ingrédients'!$G$5:$G$154,MATCH(A67,'Ingrédients'!$A$5:$A$154,0)),IF(ISNUMBER(MATCH(A67,'Recettes de base'!$H$5:$H$19,0)),INDEX('Recettes de base'!$J$5:$J$19,MATCH(A67,'Recettes de base'!$H$5:$H$19,0)),"")))</f>
        <v/>
      </c>
      <c r="E67" s="15" t="str">
        <f>IF(OR(A67="",NOT(ISNUMBER(B67)),NOT(ISNUMBER(D67))),"",ROUND(B67*D67,2))</f>
        <v/>
      </c>
      <c r="F67" s="10" t="str">
        <f>IF(A67="","",IF(OR(ISNUMBER(MATCH(A67,'Ingrédients'!$A$5:$A$154,0)),ISNUMBER(MATCH(A67,'Recettes de base'!$H$5:$H$19,0))),IF(NOT(ISNUMBER(D67)),"prix manquant",IF(NOT(ISNUMBER(B67)),"quantité manquante",IF(ISNUMBER(MATCH(A67,'Ingrédients'!$A$5:$A$154,0)),"",IF(INDEX('Recettes de base'!$K$5:$K$19,MATCH(A67,'Recettes de base'!$H$5:$H$19,0))&gt;0,"recette de base incomplète","")))),"introuvable"))</f>
        <v/>
      </c>
      <c r="K67" t="str">
        <f>IF('Ingrédients'!A67="","",'Ingrédients'!A67)</f>
        <v/>
      </c>
      <c r="L67">
        <f>IF(F67="",0,1)</f>
        <v>0</v>
      </c>
    </row>
    <row r="68" spans="1:12" x14ac:dyDescent="0.25">
      <c r="A68" s="5"/>
      <c r="B68" s="12"/>
      <c r="C68" t="str">
        <f>IF(A68="","",IF(ISNUMBER(MATCH(A68,'Ingrédients'!$A$5:$A$154,0)),INDEX('Ingrédients'!$B$5:$B$154,MATCH(A68,'Ingrédients'!$A$5:$A$154,0)),IF(ISNUMBER(MATCH(A68,'Recettes de base'!$H$5:$H$19,0)),INDEX('Recettes de base'!$I$5:$I$19,MATCH(A68,'Recettes de base'!$H$5:$H$19,0)),"")))</f>
        <v/>
      </c>
      <c r="D68" s="13" t="str">
        <f>IF(A68="","",IF(ISNUMBER(MATCH(A68,'Ingrédients'!$A$5:$A$154,0)),INDEX('Ingrédients'!$G$5:$G$154,MATCH(A68,'Ingrédients'!$A$5:$A$154,0)),IF(ISNUMBER(MATCH(A68,'Recettes de base'!$H$5:$H$19,0)),INDEX('Recettes de base'!$J$5:$J$19,MATCH(A68,'Recettes de base'!$H$5:$H$19,0)),"")))</f>
        <v/>
      </c>
      <c r="E68" s="15" t="str">
        <f>IF(OR(A68="",NOT(ISNUMBER(B68)),NOT(ISNUMBER(D68))),"",ROUND(B68*D68,2))</f>
        <v/>
      </c>
      <c r="F68" s="10" t="str">
        <f>IF(A68="","",IF(OR(ISNUMBER(MATCH(A68,'Ingrédients'!$A$5:$A$154,0)),ISNUMBER(MATCH(A68,'Recettes de base'!$H$5:$H$19,0))),IF(NOT(ISNUMBER(D68)),"prix manquant",IF(NOT(ISNUMBER(B68)),"quantité manquante",IF(ISNUMBER(MATCH(A68,'Ingrédients'!$A$5:$A$154,0)),"",IF(INDEX('Recettes de base'!$K$5:$K$19,MATCH(A68,'Recettes de base'!$H$5:$H$19,0))&gt;0,"recette de base incomplète","")))),"introuvable"))</f>
        <v/>
      </c>
      <c r="K68" t="str">
        <f>IF('Ingrédients'!A68="","",'Ingrédients'!A68)</f>
        <v/>
      </c>
      <c r="L68">
        <f>IF(F68="",0,1)</f>
        <v>0</v>
      </c>
    </row>
    <row r="69" spans="1:12" x14ac:dyDescent="0.25">
      <c r="A69" s="5"/>
      <c r="B69" s="12"/>
      <c r="C69" t="str">
        <f>IF(A69="","",IF(ISNUMBER(MATCH(A69,'Ingrédients'!$A$5:$A$154,0)),INDEX('Ingrédients'!$B$5:$B$154,MATCH(A69,'Ingrédients'!$A$5:$A$154,0)),IF(ISNUMBER(MATCH(A69,'Recettes de base'!$H$5:$H$19,0)),INDEX('Recettes de base'!$I$5:$I$19,MATCH(A69,'Recettes de base'!$H$5:$H$19,0)),"")))</f>
        <v/>
      </c>
      <c r="D69" s="13" t="str">
        <f>IF(A69="","",IF(ISNUMBER(MATCH(A69,'Ingrédients'!$A$5:$A$154,0)),INDEX('Ingrédients'!$G$5:$G$154,MATCH(A69,'Ingrédients'!$A$5:$A$154,0)),IF(ISNUMBER(MATCH(A69,'Recettes de base'!$H$5:$H$19,0)),INDEX('Recettes de base'!$J$5:$J$19,MATCH(A69,'Recettes de base'!$H$5:$H$19,0)),"")))</f>
        <v/>
      </c>
      <c r="E69" s="15" t="str">
        <f>IF(OR(A69="",NOT(ISNUMBER(B69)),NOT(ISNUMBER(D69))),"",ROUND(B69*D69,2))</f>
        <v/>
      </c>
      <c r="F69" s="10" t="str">
        <f>IF(A69="","",IF(OR(ISNUMBER(MATCH(A69,'Ingrédients'!$A$5:$A$154,0)),ISNUMBER(MATCH(A69,'Recettes de base'!$H$5:$H$19,0))),IF(NOT(ISNUMBER(D69)),"prix manquant",IF(NOT(ISNUMBER(B69)),"quantité manquante",IF(ISNUMBER(MATCH(A69,'Ingrédients'!$A$5:$A$154,0)),"",IF(INDEX('Recettes de base'!$K$5:$K$19,MATCH(A69,'Recettes de base'!$H$5:$H$19,0))&gt;0,"recette de base incomplète","")))),"introuvable"))</f>
        <v/>
      </c>
      <c r="K69" t="str">
        <f>IF('Ingrédients'!A69="","",'Ingrédients'!A69)</f>
        <v/>
      </c>
      <c r="L69">
        <f>IF(F69="",0,1)</f>
        <v>0</v>
      </c>
    </row>
    <row r="70" spans="1:12" x14ac:dyDescent="0.25">
      <c r="A70" s="5"/>
      <c r="B70" s="12"/>
      <c r="C70" t="str">
        <f>IF(A70="","",IF(ISNUMBER(MATCH(A70,'Ingrédients'!$A$5:$A$154,0)),INDEX('Ingrédients'!$B$5:$B$154,MATCH(A70,'Ingrédients'!$A$5:$A$154,0)),IF(ISNUMBER(MATCH(A70,'Recettes de base'!$H$5:$H$19,0)),INDEX('Recettes de base'!$I$5:$I$19,MATCH(A70,'Recettes de base'!$H$5:$H$19,0)),"")))</f>
        <v/>
      </c>
      <c r="D70" s="13" t="str">
        <f>IF(A70="","",IF(ISNUMBER(MATCH(A70,'Ingrédients'!$A$5:$A$154,0)),INDEX('Ingrédients'!$G$5:$G$154,MATCH(A70,'Ingrédients'!$A$5:$A$154,0)),IF(ISNUMBER(MATCH(A70,'Recettes de base'!$H$5:$H$19,0)),INDEX('Recettes de base'!$J$5:$J$19,MATCH(A70,'Recettes de base'!$H$5:$H$19,0)),"")))</f>
        <v/>
      </c>
      <c r="E70" s="15" t="str">
        <f>IF(OR(A70="",NOT(ISNUMBER(B70)),NOT(ISNUMBER(D70))),"",ROUND(B70*D70,2))</f>
        <v/>
      </c>
      <c r="F70" s="10" t="str">
        <f>IF(A70="","",IF(OR(ISNUMBER(MATCH(A70,'Ingrédients'!$A$5:$A$154,0)),ISNUMBER(MATCH(A70,'Recettes de base'!$H$5:$H$19,0))),IF(NOT(ISNUMBER(D70)),"prix manquant",IF(NOT(ISNUMBER(B70)),"quantité manquante",IF(ISNUMBER(MATCH(A70,'Ingrédients'!$A$5:$A$154,0)),"",IF(INDEX('Recettes de base'!$K$5:$K$19,MATCH(A70,'Recettes de base'!$H$5:$H$19,0))&gt;0,"recette de base incomplète","")))),"introuvable"))</f>
        <v/>
      </c>
      <c r="K70" t="str">
        <f>IF('Ingrédients'!A70="","",'Ingrédients'!A70)</f>
        <v/>
      </c>
      <c r="L70">
        <f>IF(F70="",0,1)</f>
        <v>0</v>
      </c>
    </row>
    <row r="71" spans="1:12" x14ac:dyDescent="0.25">
      <c r="A71" s="5"/>
      <c r="B71" s="12"/>
      <c r="C71" t="str">
        <f>IF(A71="","",IF(ISNUMBER(MATCH(A71,'Ingrédients'!$A$5:$A$154,0)),INDEX('Ingrédients'!$B$5:$B$154,MATCH(A71,'Ingrédients'!$A$5:$A$154,0)),IF(ISNUMBER(MATCH(A71,'Recettes de base'!$H$5:$H$19,0)),INDEX('Recettes de base'!$I$5:$I$19,MATCH(A71,'Recettes de base'!$H$5:$H$19,0)),"")))</f>
        <v/>
      </c>
      <c r="D71" s="13" t="str">
        <f>IF(A71="","",IF(ISNUMBER(MATCH(A71,'Ingrédients'!$A$5:$A$154,0)),INDEX('Ingrédients'!$G$5:$G$154,MATCH(A71,'Ingrédients'!$A$5:$A$154,0)),IF(ISNUMBER(MATCH(A71,'Recettes de base'!$H$5:$H$19,0)),INDEX('Recettes de base'!$J$5:$J$19,MATCH(A71,'Recettes de base'!$H$5:$H$19,0)),"")))</f>
        <v/>
      </c>
      <c r="E71" s="15" t="str">
        <f>IF(OR(A71="",NOT(ISNUMBER(B71)),NOT(ISNUMBER(D71))),"",ROUND(B71*D71,2))</f>
        <v/>
      </c>
      <c r="F71" s="10" t="str">
        <f>IF(A71="","",IF(OR(ISNUMBER(MATCH(A71,'Ingrédients'!$A$5:$A$154,0)),ISNUMBER(MATCH(A71,'Recettes de base'!$H$5:$H$19,0))),IF(NOT(ISNUMBER(D71)),"prix manquant",IF(NOT(ISNUMBER(B71)),"quantité manquante",IF(ISNUMBER(MATCH(A71,'Ingrédients'!$A$5:$A$154,0)),"",IF(INDEX('Recettes de base'!$K$5:$K$19,MATCH(A71,'Recettes de base'!$H$5:$H$19,0))&gt;0,"recette de base incomplète","")))),"introuvable"))</f>
        <v/>
      </c>
      <c r="K71" t="str">
        <f>IF('Ingrédients'!A71="","",'Ingrédients'!A71)</f>
        <v/>
      </c>
      <c r="L71">
        <f>IF(F71="",0,1)</f>
        <v>0</v>
      </c>
    </row>
    <row r="72" spans="1:12" x14ac:dyDescent="0.25">
      <c r="A72" s="5"/>
      <c r="B72" s="12"/>
      <c r="C72" t="str">
        <f>IF(A72="","",IF(ISNUMBER(MATCH(A72,'Ingrédients'!$A$5:$A$154,0)),INDEX('Ingrédients'!$B$5:$B$154,MATCH(A72,'Ingrédients'!$A$5:$A$154,0)),IF(ISNUMBER(MATCH(A72,'Recettes de base'!$H$5:$H$19,0)),INDEX('Recettes de base'!$I$5:$I$19,MATCH(A72,'Recettes de base'!$H$5:$H$19,0)),"")))</f>
        <v/>
      </c>
      <c r="D72" s="13" t="str">
        <f>IF(A72="","",IF(ISNUMBER(MATCH(A72,'Ingrédients'!$A$5:$A$154,0)),INDEX('Ingrédients'!$G$5:$G$154,MATCH(A72,'Ingrédients'!$A$5:$A$154,0)),IF(ISNUMBER(MATCH(A72,'Recettes de base'!$H$5:$H$19,0)),INDEX('Recettes de base'!$J$5:$J$19,MATCH(A72,'Recettes de base'!$H$5:$H$19,0)),"")))</f>
        <v/>
      </c>
      <c r="E72" s="15" t="str">
        <f>IF(OR(A72="",NOT(ISNUMBER(B72)),NOT(ISNUMBER(D72))),"",ROUND(B72*D72,2))</f>
        <v/>
      </c>
      <c r="F72" s="10" t="str">
        <f>IF(A72="","",IF(OR(ISNUMBER(MATCH(A72,'Ingrédients'!$A$5:$A$154,0)),ISNUMBER(MATCH(A72,'Recettes de base'!$H$5:$H$19,0))),IF(NOT(ISNUMBER(D72)),"prix manquant",IF(NOT(ISNUMBER(B72)),"quantité manquante",IF(ISNUMBER(MATCH(A72,'Ingrédients'!$A$5:$A$154,0)),"",IF(INDEX('Recettes de base'!$K$5:$K$19,MATCH(A72,'Recettes de base'!$H$5:$H$19,0))&gt;0,"recette de base incomplète","")))),"introuvable"))</f>
        <v/>
      </c>
      <c r="K72" t="str">
        <f>IF('Ingrédients'!A72="","",'Ingrédients'!A72)</f>
        <v/>
      </c>
      <c r="L72">
        <f>IF(F72="",0,1)</f>
        <v>0</v>
      </c>
    </row>
    <row r="73" spans="1:12" x14ac:dyDescent="0.25">
      <c r="A73" s="5"/>
      <c r="B73" s="12"/>
      <c r="C73" t="str">
        <f>IF(A73="","",IF(ISNUMBER(MATCH(A73,'Ingrédients'!$A$5:$A$154,0)),INDEX('Ingrédients'!$B$5:$B$154,MATCH(A73,'Ingrédients'!$A$5:$A$154,0)),IF(ISNUMBER(MATCH(A73,'Recettes de base'!$H$5:$H$19,0)),INDEX('Recettes de base'!$I$5:$I$19,MATCH(A73,'Recettes de base'!$H$5:$H$19,0)),"")))</f>
        <v/>
      </c>
      <c r="D73" s="13" t="str">
        <f>IF(A73="","",IF(ISNUMBER(MATCH(A73,'Ingrédients'!$A$5:$A$154,0)),INDEX('Ingrédients'!$G$5:$G$154,MATCH(A73,'Ingrédients'!$A$5:$A$154,0)),IF(ISNUMBER(MATCH(A73,'Recettes de base'!$H$5:$H$19,0)),INDEX('Recettes de base'!$J$5:$J$19,MATCH(A73,'Recettes de base'!$H$5:$H$19,0)),"")))</f>
        <v/>
      </c>
      <c r="E73" s="15" t="str">
        <f>IF(OR(A73="",NOT(ISNUMBER(B73)),NOT(ISNUMBER(D73))),"",ROUND(B73*D73,2))</f>
        <v/>
      </c>
      <c r="F73" s="10" t="str">
        <f>IF(A73="","",IF(OR(ISNUMBER(MATCH(A73,'Ingrédients'!$A$5:$A$154,0)),ISNUMBER(MATCH(A73,'Recettes de base'!$H$5:$H$19,0))),IF(NOT(ISNUMBER(D73)),"prix manquant",IF(NOT(ISNUMBER(B73)),"quantité manquante",IF(ISNUMBER(MATCH(A73,'Ingrédients'!$A$5:$A$154,0)),"",IF(INDEX('Recettes de base'!$K$5:$K$19,MATCH(A73,'Recettes de base'!$H$5:$H$19,0))&gt;0,"recette de base incomplète","")))),"introuvable"))</f>
        <v/>
      </c>
      <c r="K73" t="str">
        <f>IF('Ingrédients'!A73="","",'Ingrédients'!A73)</f>
        <v/>
      </c>
      <c r="L73">
        <f>IF(F73="",0,1)</f>
        <v>0</v>
      </c>
    </row>
    <row r="74" spans="1:12" x14ac:dyDescent="0.25">
      <c r="A74" s="5"/>
      <c r="B74" s="12"/>
      <c r="C74" t="str">
        <f>IF(A74="","",IF(ISNUMBER(MATCH(A74,'Ingrédients'!$A$5:$A$154,0)),INDEX('Ingrédients'!$B$5:$B$154,MATCH(A74,'Ingrédients'!$A$5:$A$154,0)),IF(ISNUMBER(MATCH(A74,'Recettes de base'!$H$5:$H$19,0)),INDEX('Recettes de base'!$I$5:$I$19,MATCH(A74,'Recettes de base'!$H$5:$H$19,0)),"")))</f>
        <v/>
      </c>
      <c r="D74" s="13" t="str">
        <f>IF(A74="","",IF(ISNUMBER(MATCH(A74,'Ingrédients'!$A$5:$A$154,0)),INDEX('Ingrédients'!$G$5:$G$154,MATCH(A74,'Ingrédients'!$A$5:$A$154,0)),IF(ISNUMBER(MATCH(A74,'Recettes de base'!$H$5:$H$19,0)),INDEX('Recettes de base'!$J$5:$J$19,MATCH(A74,'Recettes de base'!$H$5:$H$19,0)),"")))</f>
        <v/>
      </c>
      <c r="E74" s="15" t="str">
        <f>IF(OR(A74="",NOT(ISNUMBER(B74)),NOT(ISNUMBER(D74))),"",ROUND(B74*D74,2))</f>
        <v/>
      </c>
      <c r="F74" s="10" t="str">
        <f>IF(A74="","",IF(OR(ISNUMBER(MATCH(A74,'Ingrédients'!$A$5:$A$154,0)),ISNUMBER(MATCH(A74,'Recettes de base'!$H$5:$H$19,0))),IF(NOT(ISNUMBER(D74)),"prix manquant",IF(NOT(ISNUMBER(B74)),"quantité manquante",IF(ISNUMBER(MATCH(A74,'Ingrédients'!$A$5:$A$154,0)),"",IF(INDEX('Recettes de base'!$K$5:$K$19,MATCH(A74,'Recettes de base'!$H$5:$H$19,0))&gt;0,"recette de base incomplète","")))),"introuvable"))</f>
        <v/>
      </c>
      <c r="K74" t="str">
        <f>IF('Ingrédients'!A74="","",'Ingrédients'!A74)</f>
        <v/>
      </c>
      <c r="L74">
        <f>IF(F74="",0,1)</f>
        <v>0</v>
      </c>
    </row>
    <row r="75" spans="1:12" x14ac:dyDescent="0.25">
      <c r="A75" s="5"/>
      <c r="B75" s="12"/>
      <c r="C75" t="str">
        <f>IF(A75="","",IF(ISNUMBER(MATCH(A75,'Ingrédients'!$A$5:$A$154,0)),INDEX('Ingrédients'!$B$5:$B$154,MATCH(A75,'Ingrédients'!$A$5:$A$154,0)),IF(ISNUMBER(MATCH(A75,'Recettes de base'!$H$5:$H$19,0)),INDEX('Recettes de base'!$I$5:$I$19,MATCH(A75,'Recettes de base'!$H$5:$H$19,0)),"")))</f>
        <v/>
      </c>
      <c r="D75" s="13" t="str">
        <f>IF(A75="","",IF(ISNUMBER(MATCH(A75,'Ingrédients'!$A$5:$A$154,0)),INDEX('Ingrédients'!$G$5:$G$154,MATCH(A75,'Ingrédients'!$A$5:$A$154,0)),IF(ISNUMBER(MATCH(A75,'Recettes de base'!$H$5:$H$19,0)),INDEX('Recettes de base'!$J$5:$J$19,MATCH(A75,'Recettes de base'!$H$5:$H$19,0)),"")))</f>
        <v/>
      </c>
      <c r="E75" s="15" t="str">
        <f>IF(OR(A75="",NOT(ISNUMBER(B75)),NOT(ISNUMBER(D75))),"",ROUND(B75*D75,2))</f>
        <v/>
      </c>
      <c r="F75" s="10" t="str">
        <f>IF(A75="","",IF(OR(ISNUMBER(MATCH(A75,'Ingrédients'!$A$5:$A$154,0)),ISNUMBER(MATCH(A75,'Recettes de base'!$H$5:$H$19,0))),IF(NOT(ISNUMBER(D75)),"prix manquant",IF(NOT(ISNUMBER(B75)),"quantité manquante",IF(ISNUMBER(MATCH(A75,'Ingrédients'!$A$5:$A$154,0)),"",IF(INDEX('Recettes de base'!$K$5:$K$19,MATCH(A75,'Recettes de base'!$H$5:$H$19,0))&gt;0,"recette de base incomplète","")))),"introuvable"))</f>
        <v/>
      </c>
      <c r="K75" t="str">
        <f>IF('Ingrédients'!A75="","",'Ingrédients'!A75)</f>
        <v/>
      </c>
      <c r="L75">
        <f>IF(F75="",0,1)</f>
        <v>0</v>
      </c>
    </row>
    <row r="76" spans="1:12" x14ac:dyDescent="0.25">
      <c r="A76" s="5"/>
      <c r="B76" s="12"/>
      <c r="C76" t="str">
        <f>IF(A76="","",IF(ISNUMBER(MATCH(A76,'Ingrédients'!$A$5:$A$154,0)),INDEX('Ingrédients'!$B$5:$B$154,MATCH(A76,'Ingrédients'!$A$5:$A$154,0)),IF(ISNUMBER(MATCH(A76,'Recettes de base'!$H$5:$H$19,0)),INDEX('Recettes de base'!$I$5:$I$19,MATCH(A76,'Recettes de base'!$H$5:$H$19,0)),"")))</f>
        <v/>
      </c>
      <c r="D76" s="13" t="str">
        <f>IF(A76="","",IF(ISNUMBER(MATCH(A76,'Ingrédients'!$A$5:$A$154,0)),INDEX('Ingrédients'!$G$5:$G$154,MATCH(A76,'Ingrédients'!$A$5:$A$154,0)),IF(ISNUMBER(MATCH(A76,'Recettes de base'!$H$5:$H$19,0)),INDEX('Recettes de base'!$J$5:$J$19,MATCH(A76,'Recettes de base'!$H$5:$H$19,0)),"")))</f>
        <v/>
      </c>
      <c r="E76" s="15" t="str">
        <f>IF(OR(A76="",NOT(ISNUMBER(B76)),NOT(ISNUMBER(D76))),"",ROUND(B76*D76,2))</f>
        <v/>
      </c>
      <c r="F76" s="10" t="str">
        <f>IF(A76="","",IF(OR(ISNUMBER(MATCH(A76,'Ingrédients'!$A$5:$A$154,0)),ISNUMBER(MATCH(A76,'Recettes de base'!$H$5:$H$19,0))),IF(NOT(ISNUMBER(D76)),"prix manquant",IF(NOT(ISNUMBER(B76)),"quantité manquante",IF(ISNUMBER(MATCH(A76,'Ingrédients'!$A$5:$A$154,0)),"",IF(INDEX('Recettes de base'!$K$5:$K$19,MATCH(A76,'Recettes de base'!$H$5:$H$19,0))&gt;0,"recette de base incomplète","")))),"introuvable"))</f>
        <v/>
      </c>
      <c r="K76" t="str">
        <f>IF('Ingrédients'!A76="","",'Ingrédients'!A76)</f>
        <v/>
      </c>
      <c r="L76">
        <f>IF(F76="",0,1)</f>
        <v>0</v>
      </c>
    </row>
    <row r="77" spans="1:12" x14ac:dyDescent="0.25">
      <c r="A77" s="5"/>
      <c r="B77" s="12"/>
      <c r="C77" t="str">
        <f>IF(A77="","",IF(ISNUMBER(MATCH(A77,'Ingrédients'!$A$5:$A$154,0)),INDEX('Ingrédients'!$B$5:$B$154,MATCH(A77,'Ingrédients'!$A$5:$A$154,0)),IF(ISNUMBER(MATCH(A77,'Recettes de base'!$H$5:$H$19,0)),INDEX('Recettes de base'!$I$5:$I$19,MATCH(A77,'Recettes de base'!$H$5:$H$19,0)),"")))</f>
        <v/>
      </c>
      <c r="D77" s="13" t="str">
        <f>IF(A77="","",IF(ISNUMBER(MATCH(A77,'Ingrédients'!$A$5:$A$154,0)),INDEX('Ingrédients'!$G$5:$G$154,MATCH(A77,'Ingrédients'!$A$5:$A$154,0)),IF(ISNUMBER(MATCH(A77,'Recettes de base'!$H$5:$H$19,0)),INDEX('Recettes de base'!$J$5:$J$19,MATCH(A77,'Recettes de base'!$H$5:$H$19,0)),"")))</f>
        <v/>
      </c>
      <c r="E77" s="15" t="str">
        <f>IF(OR(A77="",NOT(ISNUMBER(B77)),NOT(ISNUMBER(D77))),"",ROUND(B77*D77,2))</f>
        <v/>
      </c>
      <c r="F77" s="10" t="str">
        <f>IF(A77="","",IF(OR(ISNUMBER(MATCH(A77,'Ingrédients'!$A$5:$A$154,0)),ISNUMBER(MATCH(A77,'Recettes de base'!$H$5:$H$19,0))),IF(NOT(ISNUMBER(D77)),"prix manquant",IF(NOT(ISNUMBER(B77)),"quantité manquante",IF(ISNUMBER(MATCH(A77,'Ingrédients'!$A$5:$A$154,0)),"",IF(INDEX('Recettes de base'!$K$5:$K$19,MATCH(A77,'Recettes de base'!$H$5:$H$19,0))&gt;0,"recette de base incomplète","")))),"introuvable"))</f>
        <v/>
      </c>
      <c r="K77" t="str">
        <f>IF('Ingrédients'!A77="","",'Ingrédients'!A77)</f>
        <v/>
      </c>
      <c r="L77">
        <f>IF(F77="",0,1)</f>
        <v>0</v>
      </c>
    </row>
    <row r="78" spans="1:12" x14ac:dyDescent="0.25">
      <c r="A78" s="5"/>
      <c r="B78" s="12"/>
      <c r="C78" t="str">
        <f>IF(A78="","",IF(ISNUMBER(MATCH(A78,'Ingrédients'!$A$5:$A$154,0)),INDEX('Ingrédients'!$B$5:$B$154,MATCH(A78,'Ingrédients'!$A$5:$A$154,0)),IF(ISNUMBER(MATCH(A78,'Recettes de base'!$H$5:$H$19,0)),INDEX('Recettes de base'!$I$5:$I$19,MATCH(A78,'Recettes de base'!$H$5:$H$19,0)),"")))</f>
        <v/>
      </c>
      <c r="D78" s="13" t="str">
        <f>IF(A78="","",IF(ISNUMBER(MATCH(A78,'Ingrédients'!$A$5:$A$154,0)),INDEX('Ingrédients'!$G$5:$G$154,MATCH(A78,'Ingrédients'!$A$5:$A$154,0)),IF(ISNUMBER(MATCH(A78,'Recettes de base'!$H$5:$H$19,0)),INDEX('Recettes de base'!$J$5:$J$19,MATCH(A78,'Recettes de base'!$H$5:$H$19,0)),"")))</f>
        <v/>
      </c>
      <c r="E78" s="15" t="str">
        <f>IF(OR(A78="",NOT(ISNUMBER(B78)),NOT(ISNUMBER(D78))),"",ROUND(B78*D78,2))</f>
        <v/>
      </c>
      <c r="F78" s="10" t="str">
        <f>IF(A78="","",IF(OR(ISNUMBER(MATCH(A78,'Ingrédients'!$A$5:$A$154,0)),ISNUMBER(MATCH(A78,'Recettes de base'!$H$5:$H$19,0))),IF(NOT(ISNUMBER(D78)),"prix manquant",IF(NOT(ISNUMBER(B78)),"quantité manquante",IF(ISNUMBER(MATCH(A78,'Ingrédients'!$A$5:$A$154,0)),"",IF(INDEX('Recettes de base'!$K$5:$K$19,MATCH(A78,'Recettes de base'!$H$5:$H$19,0))&gt;0,"recette de base incomplète","")))),"introuvable"))</f>
        <v/>
      </c>
      <c r="K78" t="str">
        <f>IF('Ingrédients'!A78="","",'Ingrédients'!A78)</f>
        <v/>
      </c>
      <c r="L78">
        <f>IF(F78="",0,1)</f>
        <v>0</v>
      </c>
    </row>
    <row r="79" spans="1:12" x14ac:dyDescent="0.25">
      <c r="A79" s="5"/>
      <c r="B79" s="12"/>
      <c r="C79" t="str">
        <f>IF(A79="","",IF(ISNUMBER(MATCH(A79,'Ingrédients'!$A$5:$A$154,0)),INDEX('Ingrédients'!$B$5:$B$154,MATCH(A79,'Ingrédients'!$A$5:$A$154,0)),IF(ISNUMBER(MATCH(A79,'Recettes de base'!$H$5:$H$19,0)),INDEX('Recettes de base'!$I$5:$I$19,MATCH(A79,'Recettes de base'!$H$5:$H$19,0)),"")))</f>
        <v/>
      </c>
      <c r="D79" s="13" t="str">
        <f>IF(A79="","",IF(ISNUMBER(MATCH(A79,'Ingrédients'!$A$5:$A$154,0)),INDEX('Ingrédients'!$G$5:$G$154,MATCH(A79,'Ingrédients'!$A$5:$A$154,0)),IF(ISNUMBER(MATCH(A79,'Recettes de base'!$H$5:$H$19,0)),INDEX('Recettes de base'!$J$5:$J$19,MATCH(A79,'Recettes de base'!$H$5:$H$19,0)),"")))</f>
        <v/>
      </c>
      <c r="E79" s="15" t="str">
        <f>IF(OR(A79="",NOT(ISNUMBER(B79)),NOT(ISNUMBER(D79))),"",ROUND(B79*D79,2))</f>
        <v/>
      </c>
      <c r="F79" s="10" t="str">
        <f>IF(A79="","",IF(OR(ISNUMBER(MATCH(A79,'Ingrédients'!$A$5:$A$154,0)),ISNUMBER(MATCH(A79,'Recettes de base'!$H$5:$H$19,0))),IF(NOT(ISNUMBER(D79)),"prix manquant",IF(NOT(ISNUMBER(B79)),"quantité manquante",IF(ISNUMBER(MATCH(A79,'Ingrédients'!$A$5:$A$154,0)),"",IF(INDEX('Recettes de base'!$K$5:$K$19,MATCH(A79,'Recettes de base'!$H$5:$H$19,0))&gt;0,"recette de base incomplète","")))),"introuvable"))</f>
        <v/>
      </c>
      <c r="K79" t="str">
        <f>IF('Ingrédients'!A79="","",'Ingrédients'!A79)</f>
        <v/>
      </c>
      <c r="L79">
        <f>IF(F79="",0,1)</f>
        <v>0</v>
      </c>
    </row>
    <row r="80" spans="1:12" x14ac:dyDescent="0.25">
      <c r="A80" s="5"/>
      <c r="B80" s="12"/>
      <c r="C80" t="str">
        <f>IF(A80="","",IF(ISNUMBER(MATCH(A80,'Ingrédients'!$A$5:$A$154,0)),INDEX('Ingrédients'!$B$5:$B$154,MATCH(A80,'Ingrédients'!$A$5:$A$154,0)),IF(ISNUMBER(MATCH(A80,'Recettes de base'!$H$5:$H$19,0)),INDEX('Recettes de base'!$I$5:$I$19,MATCH(A80,'Recettes de base'!$H$5:$H$19,0)),"")))</f>
        <v/>
      </c>
      <c r="D80" s="13" t="str">
        <f>IF(A80="","",IF(ISNUMBER(MATCH(A80,'Ingrédients'!$A$5:$A$154,0)),INDEX('Ingrédients'!$G$5:$G$154,MATCH(A80,'Ingrédients'!$A$5:$A$154,0)),IF(ISNUMBER(MATCH(A80,'Recettes de base'!$H$5:$H$19,0)),INDEX('Recettes de base'!$J$5:$J$19,MATCH(A80,'Recettes de base'!$H$5:$H$19,0)),"")))</f>
        <v/>
      </c>
      <c r="E80" s="15" t="str">
        <f>IF(OR(A80="",NOT(ISNUMBER(B80)),NOT(ISNUMBER(D80))),"",ROUND(B80*D80,2))</f>
        <v/>
      </c>
      <c r="F80" s="10" t="str">
        <f>IF(A80="","",IF(OR(ISNUMBER(MATCH(A80,'Ingrédients'!$A$5:$A$154,0)),ISNUMBER(MATCH(A80,'Recettes de base'!$H$5:$H$19,0))),IF(NOT(ISNUMBER(D80)),"prix manquant",IF(NOT(ISNUMBER(B80)),"quantité manquante",IF(ISNUMBER(MATCH(A80,'Ingrédients'!$A$5:$A$154,0)),"",IF(INDEX('Recettes de base'!$K$5:$K$19,MATCH(A80,'Recettes de base'!$H$5:$H$19,0))&gt;0,"recette de base incomplète","")))),"introuvable"))</f>
        <v/>
      </c>
      <c r="K80" t="str">
        <f>IF('Ingrédients'!A80="","",'Ingrédients'!A80)</f>
        <v/>
      </c>
      <c r="L80">
        <f>IF(F80="",0,1)</f>
        <v>0</v>
      </c>
    </row>
    <row r="81" spans="1:12" x14ac:dyDescent="0.25">
      <c r="A81" s="5"/>
      <c r="B81" s="12"/>
      <c r="C81" t="str">
        <f>IF(A81="","",IF(ISNUMBER(MATCH(A81,'Ingrédients'!$A$5:$A$154,0)),INDEX('Ingrédients'!$B$5:$B$154,MATCH(A81,'Ingrédients'!$A$5:$A$154,0)),IF(ISNUMBER(MATCH(A81,'Recettes de base'!$H$5:$H$19,0)),INDEX('Recettes de base'!$I$5:$I$19,MATCH(A81,'Recettes de base'!$H$5:$H$19,0)),"")))</f>
        <v/>
      </c>
      <c r="D81" s="13" t="str">
        <f>IF(A81="","",IF(ISNUMBER(MATCH(A81,'Ingrédients'!$A$5:$A$154,0)),INDEX('Ingrédients'!$G$5:$G$154,MATCH(A81,'Ingrédients'!$A$5:$A$154,0)),IF(ISNUMBER(MATCH(A81,'Recettes de base'!$H$5:$H$19,0)),INDEX('Recettes de base'!$J$5:$J$19,MATCH(A81,'Recettes de base'!$H$5:$H$19,0)),"")))</f>
        <v/>
      </c>
      <c r="E81" s="15" t="str">
        <f>IF(OR(A81="",NOT(ISNUMBER(B81)),NOT(ISNUMBER(D81))),"",ROUND(B81*D81,2))</f>
        <v/>
      </c>
      <c r="F81" s="10" t="str">
        <f>IF(A81="","",IF(OR(ISNUMBER(MATCH(A81,'Ingrédients'!$A$5:$A$154,0)),ISNUMBER(MATCH(A81,'Recettes de base'!$H$5:$H$19,0))),IF(NOT(ISNUMBER(D81)),"prix manquant",IF(NOT(ISNUMBER(B81)),"quantité manquante",IF(ISNUMBER(MATCH(A81,'Ingrédients'!$A$5:$A$154,0)),"",IF(INDEX('Recettes de base'!$K$5:$K$19,MATCH(A81,'Recettes de base'!$H$5:$H$19,0))&gt;0,"recette de base incomplète","")))),"introuvable"))</f>
        <v/>
      </c>
      <c r="K81" t="str">
        <f>IF('Ingrédients'!A81="","",'Ingrédients'!A81)</f>
        <v/>
      </c>
      <c r="L81">
        <f>IF(F81="",0,1)</f>
        <v>0</v>
      </c>
    </row>
    <row r="82" spans="1:11" x14ac:dyDescent="0.25">
      <c r="A82" s="16" t="s">
        <v>47</v>
      </c>
      <c r="E82" s="9" t="str">
        <f>IF(A65="","",ROUND(SUM(E67:E81),2))</f>
        <v/>
      </c>
      <c r="K82" t="str">
        <f>IF('Ingrédients'!A82="","",'Ingrédients'!A82)</f>
        <v/>
      </c>
    </row>
    <row r="83" spans="1:11" x14ac:dyDescent="0.25">
      <c r="A83" s="16" t="s">
        <v>50</v>
      </c>
      <c r="E83" s="9" t="str">
        <f>IF(OR(A65="",NOT(ISNUMBER(C65))),"",IF(C65&lt;=0,"",ROUND(E82/C65,2)))</f>
        <v/>
      </c>
      <c r="K83" t="str">
        <f>IF('Ingrédients'!A83="","",'Ingrédients'!A83)</f>
        <v/>
      </c>
    </row>
    <row r="84" spans="11:11" x14ac:dyDescent="0.25">
      <c r="K84" t="str">
        <f>IF('Ingrédients'!A84="","",'Ingrédients'!A84)</f>
        <v/>
      </c>
    </row>
    <row r="85" spans="1:11" x14ac:dyDescent="0.25">
      <c r="A85" s="11"/>
      <c r="B85" s="2" t="s">
        <v>52</v>
      </c>
      <c r="C85" s="5"/>
      <c r="D85" s="2" t="str">
        <f>IF(C85=1,"portion","portions")</f>
        <v>portions</v>
      </c>
      <c r="E85" s="10" t="str">
        <f>IF(A85="","",IF(COUNTIF($H$5:$H$34,A85)&gt;1,"nom en double, seul le premier compte",IF(NOT(ISNUMBER(C85)),"«donne … portions» manque",IF(C85&lt;=0,"«donne … portions» manque",IF(SUM(L87:L101)&gt;0,"vérifier les lignes avec remarque","")))))</f>
        <v/>
      </c>
      <c r="K85" t="str">
        <f>IF('Ingrédients'!A85="","",'Ingrédients'!A85)</f>
        <v/>
      </c>
    </row>
    <row r="86" spans="1:11" x14ac:dyDescent="0.25">
      <c r="A86" s="4" t="s">
        <v>43</v>
      </c>
      <c r="B86" s="4" t="s">
        <v>44</v>
      </c>
      <c r="C86" s="4" t="s">
        <v>18</v>
      </c>
      <c r="D86" s="4" t="s">
        <v>45</v>
      </c>
      <c r="E86" s="4" t="s">
        <v>46</v>
      </c>
      <c r="F86" s="4" t="s">
        <v>24</v>
      </c>
      <c r="K86" t="str">
        <f>IF('Ingrédients'!A86="","",'Ingrédients'!A86)</f>
        <v/>
      </c>
    </row>
    <row r="87" spans="1:12" x14ac:dyDescent="0.25">
      <c r="A87" s="5"/>
      <c r="B87" s="12"/>
      <c r="C87" t="str">
        <f>IF(A87="","",IF(ISNUMBER(MATCH(A87,'Ingrédients'!$A$5:$A$154,0)),INDEX('Ingrédients'!$B$5:$B$154,MATCH(A87,'Ingrédients'!$A$5:$A$154,0)),IF(ISNUMBER(MATCH(A87,'Recettes de base'!$H$5:$H$19,0)),INDEX('Recettes de base'!$I$5:$I$19,MATCH(A87,'Recettes de base'!$H$5:$H$19,0)),"")))</f>
        <v/>
      </c>
      <c r="D87" s="13" t="str">
        <f>IF(A87="","",IF(ISNUMBER(MATCH(A87,'Ingrédients'!$A$5:$A$154,0)),INDEX('Ingrédients'!$G$5:$G$154,MATCH(A87,'Ingrédients'!$A$5:$A$154,0)),IF(ISNUMBER(MATCH(A87,'Recettes de base'!$H$5:$H$19,0)),INDEX('Recettes de base'!$J$5:$J$19,MATCH(A87,'Recettes de base'!$H$5:$H$19,0)),"")))</f>
        <v/>
      </c>
      <c r="E87" s="15" t="str">
        <f>IF(OR(A87="",NOT(ISNUMBER(B87)),NOT(ISNUMBER(D87))),"",ROUND(B87*D87,2))</f>
        <v/>
      </c>
      <c r="F87" s="10" t="str">
        <f>IF(A87="","",IF(OR(ISNUMBER(MATCH(A87,'Ingrédients'!$A$5:$A$154,0)),ISNUMBER(MATCH(A87,'Recettes de base'!$H$5:$H$19,0))),IF(NOT(ISNUMBER(D87)),"prix manquant",IF(NOT(ISNUMBER(B87)),"quantité manquante",IF(ISNUMBER(MATCH(A87,'Ingrédients'!$A$5:$A$154,0)),"",IF(INDEX('Recettes de base'!$K$5:$K$19,MATCH(A87,'Recettes de base'!$H$5:$H$19,0))&gt;0,"recette de base incomplète","")))),"introuvable"))</f>
        <v/>
      </c>
      <c r="K87" t="str">
        <f>IF('Ingrédients'!A87="","",'Ingrédients'!A87)</f>
        <v/>
      </c>
      <c r="L87">
        <f>IF(F87="",0,1)</f>
        <v>0</v>
      </c>
    </row>
    <row r="88" spans="1:12" x14ac:dyDescent="0.25">
      <c r="A88" s="5"/>
      <c r="B88" s="12"/>
      <c r="C88" t="str">
        <f>IF(A88="","",IF(ISNUMBER(MATCH(A88,'Ingrédients'!$A$5:$A$154,0)),INDEX('Ingrédients'!$B$5:$B$154,MATCH(A88,'Ingrédients'!$A$5:$A$154,0)),IF(ISNUMBER(MATCH(A88,'Recettes de base'!$H$5:$H$19,0)),INDEX('Recettes de base'!$I$5:$I$19,MATCH(A88,'Recettes de base'!$H$5:$H$19,0)),"")))</f>
        <v/>
      </c>
      <c r="D88" s="13" t="str">
        <f>IF(A88="","",IF(ISNUMBER(MATCH(A88,'Ingrédients'!$A$5:$A$154,0)),INDEX('Ingrédients'!$G$5:$G$154,MATCH(A88,'Ingrédients'!$A$5:$A$154,0)),IF(ISNUMBER(MATCH(A88,'Recettes de base'!$H$5:$H$19,0)),INDEX('Recettes de base'!$J$5:$J$19,MATCH(A88,'Recettes de base'!$H$5:$H$19,0)),"")))</f>
        <v/>
      </c>
      <c r="E88" s="15" t="str">
        <f>IF(OR(A88="",NOT(ISNUMBER(B88)),NOT(ISNUMBER(D88))),"",ROUND(B88*D88,2))</f>
        <v/>
      </c>
      <c r="F88" s="10" t="str">
        <f>IF(A88="","",IF(OR(ISNUMBER(MATCH(A88,'Ingrédients'!$A$5:$A$154,0)),ISNUMBER(MATCH(A88,'Recettes de base'!$H$5:$H$19,0))),IF(NOT(ISNUMBER(D88)),"prix manquant",IF(NOT(ISNUMBER(B88)),"quantité manquante",IF(ISNUMBER(MATCH(A88,'Ingrédients'!$A$5:$A$154,0)),"",IF(INDEX('Recettes de base'!$K$5:$K$19,MATCH(A88,'Recettes de base'!$H$5:$H$19,0))&gt;0,"recette de base incomplète","")))),"introuvable"))</f>
        <v/>
      </c>
      <c r="K88" t="str">
        <f>IF('Ingrédients'!A88="","",'Ingrédients'!A88)</f>
        <v/>
      </c>
      <c r="L88">
        <f>IF(F88="",0,1)</f>
        <v>0</v>
      </c>
    </row>
    <row r="89" spans="1:12" x14ac:dyDescent="0.25">
      <c r="A89" s="5"/>
      <c r="B89" s="12"/>
      <c r="C89" t="str">
        <f>IF(A89="","",IF(ISNUMBER(MATCH(A89,'Ingrédients'!$A$5:$A$154,0)),INDEX('Ingrédients'!$B$5:$B$154,MATCH(A89,'Ingrédients'!$A$5:$A$154,0)),IF(ISNUMBER(MATCH(A89,'Recettes de base'!$H$5:$H$19,0)),INDEX('Recettes de base'!$I$5:$I$19,MATCH(A89,'Recettes de base'!$H$5:$H$19,0)),"")))</f>
        <v/>
      </c>
      <c r="D89" s="13" t="str">
        <f>IF(A89="","",IF(ISNUMBER(MATCH(A89,'Ingrédients'!$A$5:$A$154,0)),INDEX('Ingrédients'!$G$5:$G$154,MATCH(A89,'Ingrédients'!$A$5:$A$154,0)),IF(ISNUMBER(MATCH(A89,'Recettes de base'!$H$5:$H$19,0)),INDEX('Recettes de base'!$J$5:$J$19,MATCH(A89,'Recettes de base'!$H$5:$H$19,0)),"")))</f>
        <v/>
      </c>
      <c r="E89" s="15" t="str">
        <f>IF(OR(A89="",NOT(ISNUMBER(B89)),NOT(ISNUMBER(D89))),"",ROUND(B89*D89,2))</f>
        <v/>
      </c>
      <c r="F89" s="10" t="str">
        <f>IF(A89="","",IF(OR(ISNUMBER(MATCH(A89,'Ingrédients'!$A$5:$A$154,0)),ISNUMBER(MATCH(A89,'Recettes de base'!$H$5:$H$19,0))),IF(NOT(ISNUMBER(D89)),"prix manquant",IF(NOT(ISNUMBER(B89)),"quantité manquante",IF(ISNUMBER(MATCH(A89,'Ingrédients'!$A$5:$A$154,0)),"",IF(INDEX('Recettes de base'!$K$5:$K$19,MATCH(A89,'Recettes de base'!$H$5:$H$19,0))&gt;0,"recette de base incomplète","")))),"introuvable"))</f>
        <v/>
      </c>
      <c r="K89" t="str">
        <f>IF('Ingrédients'!A89="","",'Ingrédients'!A89)</f>
        <v/>
      </c>
      <c r="L89">
        <f>IF(F89="",0,1)</f>
        <v>0</v>
      </c>
    </row>
    <row r="90" spans="1:12" x14ac:dyDescent="0.25">
      <c r="A90" s="5"/>
      <c r="B90" s="12"/>
      <c r="C90" t="str">
        <f>IF(A90="","",IF(ISNUMBER(MATCH(A90,'Ingrédients'!$A$5:$A$154,0)),INDEX('Ingrédients'!$B$5:$B$154,MATCH(A90,'Ingrédients'!$A$5:$A$154,0)),IF(ISNUMBER(MATCH(A90,'Recettes de base'!$H$5:$H$19,0)),INDEX('Recettes de base'!$I$5:$I$19,MATCH(A90,'Recettes de base'!$H$5:$H$19,0)),"")))</f>
        <v/>
      </c>
      <c r="D90" s="13" t="str">
        <f>IF(A90="","",IF(ISNUMBER(MATCH(A90,'Ingrédients'!$A$5:$A$154,0)),INDEX('Ingrédients'!$G$5:$G$154,MATCH(A90,'Ingrédients'!$A$5:$A$154,0)),IF(ISNUMBER(MATCH(A90,'Recettes de base'!$H$5:$H$19,0)),INDEX('Recettes de base'!$J$5:$J$19,MATCH(A90,'Recettes de base'!$H$5:$H$19,0)),"")))</f>
        <v/>
      </c>
      <c r="E90" s="15" t="str">
        <f>IF(OR(A90="",NOT(ISNUMBER(B90)),NOT(ISNUMBER(D90))),"",ROUND(B90*D90,2))</f>
        <v/>
      </c>
      <c r="F90" s="10" t="str">
        <f>IF(A90="","",IF(OR(ISNUMBER(MATCH(A90,'Ingrédients'!$A$5:$A$154,0)),ISNUMBER(MATCH(A90,'Recettes de base'!$H$5:$H$19,0))),IF(NOT(ISNUMBER(D90)),"prix manquant",IF(NOT(ISNUMBER(B90)),"quantité manquante",IF(ISNUMBER(MATCH(A90,'Ingrédients'!$A$5:$A$154,0)),"",IF(INDEX('Recettes de base'!$K$5:$K$19,MATCH(A90,'Recettes de base'!$H$5:$H$19,0))&gt;0,"recette de base incomplète","")))),"introuvable"))</f>
        <v/>
      </c>
      <c r="K90" t="str">
        <f>IF('Ingrédients'!A90="","",'Ingrédients'!A90)</f>
        <v/>
      </c>
      <c r="L90">
        <f>IF(F90="",0,1)</f>
        <v>0</v>
      </c>
    </row>
    <row r="91" spans="1:12" x14ac:dyDescent="0.25">
      <c r="A91" s="5"/>
      <c r="B91" s="12"/>
      <c r="C91" t="str">
        <f>IF(A91="","",IF(ISNUMBER(MATCH(A91,'Ingrédients'!$A$5:$A$154,0)),INDEX('Ingrédients'!$B$5:$B$154,MATCH(A91,'Ingrédients'!$A$5:$A$154,0)),IF(ISNUMBER(MATCH(A91,'Recettes de base'!$H$5:$H$19,0)),INDEX('Recettes de base'!$I$5:$I$19,MATCH(A91,'Recettes de base'!$H$5:$H$19,0)),"")))</f>
        <v/>
      </c>
      <c r="D91" s="13" t="str">
        <f>IF(A91="","",IF(ISNUMBER(MATCH(A91,'Ingrédients'!$A$5:$A$154,0)),INDEX('Ingrédients'!$G$5:$G$154,MATCH(A91,'Ingrédients'!$A$5:$A$154,0)),IF(ISNUMBER(MATCH(A91,'Recettes de base'!$H$5:$H$19,0)),INDEX('Recettes de base'!$J$5:$J$19,MATCH(A91,'Recettes de base'!$H$5:$H$19,0)),"")))</f>
        <v/>
      </c>
      <c r="E91" s="15" t="str">
        <f>IF(OR(A91="",NOT(ISNUMBER(B91)),NOT(ISNUMBER(D91))),"",ROUND(B91*D91,2))</f>
        <v/>
      </c>
      <c r="F91" s="10" t="str">
        <f>IF(A91="","",IF(OR(ISNUMBER(MATCH(A91,'Ingrédients'!$A$5:$A$154,0)),ISNUMBER(MATCH(A91,'Recettes de base'!$H$5:$H$19,0))),IF(NOT(ISNUMBER(D91)),"prix manquant",IF(NOT(ISNUMBER(B91)),"quantité manquante",IF(ISNUMBER(MATCH(A91,'Ingrédients'!$A$5:$A$154,0)),"",IF(INDEX('Recettes de base'!$K$5:$K$19,MATCH(A91,'Recettes de base'!$H$5:$H$19,0))&gt;0,"recette de base incomplète","")))),"introuvable"))</f>
        <v/>
      </c>
      <c r="K91" t="str">
        <f>IF('Ingrédients'!A91="","",'Ingrédients'!A91)</f>
        <v/>
      </c>
      <c r="L91">
        <f>IF(F91="",0,1)</f>
        <v>0</v>
      </c>
    </row>
    <row r="92" spans="1:12" x14ac:dyDescent="0.25">
      <c r="A92" s="5"/>
      <c r="B92" s="12"/>
      <c r="C92" t="str">
        <f>IF(A92="","",IF(ISNUMBER(MATCH(A92,'Ingrédients'!$A$5:$A$154,0)),INDEX('Ingrédients'!$B$5:$B$154,MATCH(A92,'Ingrédients'!$A$5:$A$154,0)),IF(ISNUMBER(MATCH(A92,'Recettes de base'!$H$5:$H$19,0)),INDEX('Recettes de base'!$I$5:$I$19,MATCH(A92,'Recettes de base'!$H$5:$H$19,0)),"")))</f>
        <v/>
      </c>
      <c r="D92" s="13" t="str">
        <f>IF(A92="","",IF(ISNUMBER(MATCH(A92,'Ingrédients'!$A$5:$A$154,0)),INDEX('Ingrédients'!$G$5:$G$154,MATCH(A92,'Ingrédients'!$A$5:$A$154,0)),IF(ISNUMBER(MATCH(A92,'Recettes de base'!$H$5:$H$19,0)),INDEX('Recettes de base'!$J$5:$J$19,MATCH(A92,'Recettes de base'!$H$5:$H$19,0)),"")))</f>
        <v/>
      </c>
      <c r="E92" s="15" t="str">
        <f>IF(OR(A92="",NOT(ISNUMBER(B92)),NOT(ISNUMBER(D92))),"",ROUND(B92*D92,2))</f>
        <v/>
      </c>
      <c r="F92" s="10" t="str">
        <f>IF(A92="","",IF(OR(ISNUMBER(MATCH(A92,'Ingrédients'!$A$5:$A$154,0)),ISNUMBER(MATCH(A92,'Recettes de base'!$H$5:$H$19,0))),IF(NOT(ISNUMBER(D92)),"prix manquant",IF(NOT(ISNUMBER(B92)),"quantité manquante",IF(ISNUMBER(MATCH(A92,'Ingrédients'!$A$5:$A$154,0)),"",IF(INDEX('Recettes de base'!$K$5:$K$19,MATCH(A92,'Recettes de base'!$H$5:$H$19,0))&gt;0,"recette de base incomplète","")))),"introuvable"))</f>
        <v/>
      </c>
      <c r="K92" t="str">
        <f>IF('Ingrédients'!A92="","",'Ingrédients'!A92)</f>
        <v/>
      </c>
      <c r="L92">
        <f>IF(F92="",0,1)</f>
        <v>0</v>
      </c>
    </row>
    <row r="93" spans="1:12" x14ac:dyDescent="0.25">
      <c r="A93" s="5"/>
      <c r="B93" s="12"/>
      <c r="C93" t="str">
        <f>IF(A93="","",IF(ISNUMBER(MATCH(A93,'Ingrédients'!$A$5:$A$154,0)),INDEX('Ingrédients'!$B$5:$B$154,MATCH(A93,'Ingrédients'!$A$5:$A$154,0)),IF(ISNUMBER(MATCH(A93,'Recettes de base'!$H$5:$H$19,0)),INDEX('Recettes de base'!$I$5:$I$19,MATCH(A93,'Recettes de base'!$H$5:$H$19,0)),"")))</f>
        <v/>
      </c>
      <c r="D93" s="13" t="str">
        <f>IF(A93="","",IF(ISNUMBER(MATCH(A93,'Ingrédients'!$A$5:$A$154,0)),INDEX('Ingrédients'!$G$5:$G$154,MATCH(A93,'Ingrédients'!$A$5:$A$154,0)),IF(ISNUMBER(MATCH(A93,'Recettes de base'!$H$5:$H$19,0)),INDEX('Recettes de base'!$J$5:$J$19,MATCH(A93,'Recettes de base'!$H$5:$H$19,0)),"")))</f>
        <v/>
      </c>
      <c r="E93" s="15" t="str">
        <f>IF(OR(A93="",NOT(ISNUMBER(B93)),NOT(ISNUMBER(D93))),"",ROUND(B93*D93,2))</f>
        <v/>
      </c>
      <c r="F93" s="10" t="str">
        <f>IF(A93="","",IF(OR(ISNUMBER(MATCH(A93,'Ingrédients'!$A$5:$A$154,0)),ISNUMBER(MATCH(A93,'Recettes de base'!$H$5:$H$19,0))),IF(NOT(ISNUMBER(D93)),"prix manquant",IF(NOT(ISNUMBER(B93)),"quantité manquante",IF(ISNUMBER(MATCH(A93,'Ingrédients'!$A$5:$A$154,0)),"",IF(INDEX('Recettes de base'!$K$5:$K$19,MATCH(A93,'Recettes de base'!$H$5:$H$19,0))&gt;0,"recette de base incomplète","")))),"introuvable"))</f>
        <v/>
      </c>
      <c r="K93" t="str">
        <f>IF('Ingrédients'!A93="","",'Ingrédients'!A93)</f>
        <v/>
      </c>
      <c r="L93">
        <f>IF(F93="",0,1)</f>
        <v>0</v>
      </c>
    </row>
    <row r="94" spans="1:12" x14ac:dyDescent="0.25">
      <c r="A94" s="5"/>
      <c r="B94" s="12"/>
      <c r="C94" t="str">
        <f>IF(A94="","",IF(ISNUMBER(MATCH(A94,'Ingrédients'!$A$5:$A$154,0)),INDEX('Ingrédients'!$B$5:$B$154,MATCH(A94,'Ingrédients'!$A$5:$A$154,0)),IF(ISNUMBER(MATCH(A94,'Recettes de base'!$H$5:$H$19,0)),INDEX('Recettes de base'!$I$5:$I$19,MATCH(A94,'Recettes de base'!$H$5:$H$19,0)),"")))</f>
        <v/>
      </c>
      <c r="D94" s="13" t="str">
        <f>IF(A94="","",IF(ISNUMBER(MATCH(A94,'Ingrédients'!$A$5:$A$154,0)),INDEX('Ingrédients'!$G$5:$G$154,MATCH(A94,'Ingrédients'!$A$5:$A$154,0)),IF(ISNUMBER(MATCH(A94,'Recettes de base'!$H$5:$H$19,0)),INDEX('Recettes de base'!$J$5:$J$19,MATCH(A94,'Recettes de base'!$H$5:$H$19,0)),"")))</f>
        <v/>
      </c>
      <c r="E94" s="15" t="str">
        <f>IF(OR(A94="",NOT(ISNUMBER(B94)),NOT(ISNUMBER(D94))),"",ROUND(B94*D94,2))</f>
        <v/>
      </c>
      <c r="F94" s="10" t="str">
        <f>IF(A94="","",IF(OR(ISNUMBER(MATCH(A94,'Ingrédients'!$A$5:$A$154,0)),ISNUMBER(MATCH(A94,'Recettes de base'!$H$5:$H$19,0))),IF(NOT(ISNUMBER(D94)),"prix manquant",IF(NOT(ISNUMBER(B94)),"quantité manquante",IF(ISNUMBER(MATCH(A94,'Ingrédients'!$A$5:$A$154,0)),"",IF(INDEX('Recettes de base'!$K$5:$K$19,MATCH(A94,'Recettes de base'!$H$5:$H$19,0))&gt;0,"recette de base incomplète","")))),"introuvable"))</f>
        <v/>
      </c>
      <c r="K94" t="str">
        <f>IF('Ingrédients'!A94="","",'Ingrédients'!A94)</f>
        <v/>
      </c>
      <c r="L94">
        <f>IF(F94="",0,1)</f>
        <v>0</v>
      </c>
    </row>
    <row r="95" spans="1:12" x14ac:dyDescent="0.25">
      <c r="A95" s="5"/>
      <c r="B95" s="12"/>
      <c r="C95" t="str">
        <f>IF(A95="","",IF(ISNUMBER(MATCH(A95,'Ingrédients'!$A$5:$A$154,0)),INDEX('Ingrédients'!$B$5:$B$154,MATCH(A95,'Ingrédients'!$A$5:$A$154,0)),IF(ISNUMBER(MATCH(A95,'Recettes de base'!$H$5:$H$19,0)),INDEX('Recettes de base'!$I$5:$I$19,MATCH(A95,'Recettes de base'!$H$5:$H$19,0)),"")))</f>
        <v/>
      </c>
      <c r="D95" s="13" t="str">
        <f>IF(A95="","",IF(ISNUMBER(MATCH(A95,'Ingrédients'!$A$5:$A$154,0)),INDEX('Ingrédients'!$G$5:$G$154,MATCH(A95,'Ingrédients'!$A$5:$A$154,0)),IF(ISNUMBER(MATCH(A95,'Recettes de base'!$H$5:$H$19,0)),INDEX('Recettes de base'!$J$5:$J$19,MATCH(A95,'Recettes de base'!$H$5:$H$19,0)),"")))</f>
        <v/>
      </c>
      <c r="E95" s="15" t="str">
        <f>IF(OR(A95="",NOT(ISNUMBER(B95)),NOT(ISNUMBER(D95))),"",ROUND(B95*D95,2))</f>
        <v/>
      </c>
      <c r="F95" s="10" t="str">
        <f>IF(A95="","",IF(OR(ISNUMBER(MATCH(A95,'Ingrédients'!$A$5:$A$154,0)),ISNUMBER(MATCH(A95,'Recettes de base'!$H$5:$H$19,0))),IF(NOT(ISNUMBER(D95)),"prix manquant",IF(NOT(ISNUMBER(B95)),"quantité manquante",IF(ISNUMBER(MATCH(A95,'Ingrédients'!$A$5:$A$154,0)),"",IF(INDEX('Recettes de base'!$K$5:$K$19,MATCH(A95,'Recettes de base'!$H$5:$H$19,0))&gt;0,"recette de base incomplète","")))),"introuvable"))</f>
        <v/>
      </c>
      <c r="K95" t="str">
        <f>IF('Ingrédients'!A95="","",'Ingrédients'!A95)</f>
        <v/>
      </c>
      <c r="L95">
        <f>IF(F95="",0,1)</f>
        <v>0</v>
      </c>
    </row>
    <row r="96" spans="1:12" x14ac:dyDescent="0.25">
      <c r="A96" s="5"/>
      <c r="B96" s="12"/>
      <c r="C96" t="str">
        <f>IF(A96="","",IF(ISNUMBER(MATCH(A96,'Ingrédients'!$A$5:$A$154,0)),INDEX('Ingrédients'!$B$5:$B$154,MATCH(A96,'Ingrédients'!$A$5:$A$154,0)),IF(ISNUMBER(MATCH(A96,'Recettes de base'!$H$5:$H$19,0)),INDEX('Recettes de base'!$I$5:$I$19,MATCH(A96,'Recettes de base'!$H$5:$H$19,0)),"")))</f>
        <v/>
      </c>
      <c r="D96" s="13" t="str">
        <f>IF(A96="","",IF(ISNUMBER(MATCH(A96,'Ingrédients'!$A$5:$A$154,0)),INDEX('Ingrédients'!$G$5:$G$154,MATCH(A96,'Ingrédients'!$A$5:$A$154,0)),IF(ISNUMBER(MATCH(A96,'Recettes de base'!$H$5:$H$19,0)),INDEX('Recettes de base'!$J$5:$J$19,MATCH(A96,'Recettes de base'!$H$5:$H$19,0)),"")))</f>
        <v/>
      </c>
      <c r="E96" s="15" t="str">
        <f>IF(OR(A96="",NOT(ISNUMBER(B96)),NOT(ISNUMBER(D96))),"",ROUND(B96*D96,2))</f>
        <v/>
      </c>
      <c r="F96" s="10" t="str">
        <f>IF(A96="","",IF(OR(ISNUMBER(MATCH(A96,'Ingrédients'!$A$5:$A$154,0)),ISNUMBER(MATCH(A96,'Recettes de base'!$H$5:$H$19,0))),IF(NOT(ISNUMBER(D96)),"prix manquant",IF(NOT(ISNUMBER(B96)),"quantité manquante",IF(ISNUMBER(MATCH(A96,'Ingrédients'!$A$5:$A$154,0)),"",IF(INDEX('Recettes de base'!$K$5:$K$19,MATCH(A96,'Recettes de base'!$H$5:$H$19,0))&gt;0,"recette de base incomplète","")))),"introuvable"))</f>
        <v/>
      </c>
      <c r="K96" t="str">
        <f>IF('Ingrédients'!A96="","",'Ingrédients'!A96)</f>
        <v/>
      </c>
      <c r="L96">
        <f>IF(F96="",0,1)</f>
        <v>0</v>
      </c>
    </row>
    <row r="97" spans="1:12" x14ac:dyDescent="0.25">
      <c r="A97" s="5"/>
      <c r="B97" s="12"/>
      <c r="C97" t="str">
        <f>IF(A97="","",IF(ISNUMBER(MATCH(A97,'Ingrédients'!$A$5:$A$154,0)),INDEX('Ingrédients'!$B$5:$B$154,MATCH(A97,'Ingrédients'!$A$5:$A$154,0)),IF(ISNUMBER(MATCH(A97,'Recettes de base'!$H$5:$H$19,0)),INDEX('Recettes de base'!$I$5:$I$19,MATCH(A97,'Recettes de base'!$H$5:$H$19,0)),"")))</f>
        <v/>
      </c>
      <c r="D97" s="13" t="str">
        <f>IF(A97="","",IF(ISNUMBER(MATCH(A97,'Ingrédients'!$A$5:$A$154,0)),INDEX('Ingrédients'!$G$5:$G$154,MATCH(A97,'Ingrédients'!$A$5:$A$154,0)),IF(ISNUMBER(MATCH(A97,'Recettes de base'!$H$5:$H$19,0)),INDEX('Recettes de base'!$J$5:$J$19,MATCH(A97,'Recettes de base'!$H$5:$H$19,0)),"")))</f>
        <v/>
      </c>
      <c r="E97" s="15" t="str">
        <f>IF(OR(A97="",NOT(ISNUMBER(B97)),NOT(ISNUMBER(D97))),"",ROUND(B97*D97,2))</f>
        <v/>
      </c>
      <c r="F97" s="10" t="str">
        <f>IF(A97="","",IF(OR(ISNUMBER(MATCH(A97,'Ingrédients'!$A$5:$A$154,0)),ISNUMBER(MATCH(A97,'Recettes de base'!$H$5:$H$19,0))),IF(NOT(ISNUMBER(D97)),"prix manquant",IF(NOT(ISNUMBER(B97)),"quantité manquante",IF(ISNUMBER(MATCH(A97,'Ingrédients'!$A$5:$A$154,0)),"",IF(INDEX('Recettes de base'!$K$5:$K$19,MATCH(A97,'Recettes de base'!$H$5:$H$19,0))&gt;0,"recette de base incomplète","")))),"introuvable"))</f>
        <v/>
      </c>
      <c r="K97" t="str">
        <f>IF('Ingrédients'!A97="","",'Ingrédients'!A97)</f>
        <v/>
      </c>
      <c r="L97">
        <f>IF(F97="",0,1)</f>
        <v>0</v>
      </c>
    </row>
    <row r="98" spans="1:12" x14ac:dyDescent="0.25">
      <c r="A98" s="5"/>
      <c r="B98" s="12"/>
      <c r="C98" t="str">
        <f>IF(A98="","",IF(ISNUMBER(MATCH(A98,'Ingrédients'!$A$5:$A$154,0)),INDEX('Ingrédients'!$B$5:$B$154,MATCH(A98,'Ingrédients'!$A$5:$A$154,0)),IF(ISNUMBER(MATCH(A98,'Recettes de base'!$H$5:$H$19,0)),INDEX('Recettes de base'!$I$5:$I$19,MATCH(A98,'Recettes de base'!$H$5:$H$19,0)),"")))</f>
        <v/>
      </c>
      <c r="D98" s="13" t="str">
        <f>IF(A98="","",IF(ISNUMBER(MATCH(A98,'Ingrédients'!$A$5:$A$154,0)),INDEX('Ingrédients'!$G$5:$G$154,MATCH(A98,'Ingrédients'!$A$5:$A$154,0)),IF(ISNUMBER(MATCH(A98,'Recettes de base'!$H$5:$H$19,0)),INDEX('Recettes de base'!$J$5:$J$19,MATCH(A98,'Recettes de base'!$H$5:$H$19,0)),"")))</f>
        <v/>
      </c>
      <c r="E98" s="15" t="str">
        <f>IF(OR(A98="",NOT(ISNUMBER(B98)),NOT(ISNUMBER(D98))),"",ROUND(B98*D98,2))</f>
        <v/>
      </c>
      <c r="F98" s="10" t="str">
        <f>IF(A98="","",IF(OR(ISNUMBER(MATCH(A98,'Ingrédients'!$A$5:$A$154,0)),ISNUMBER(MATCH(A98,'Recettes de base'!$H$5:$H$19,0))),IF(NOT(ISNUMBER(D98)),"prix manquant",IF(NOT(ISNUMBER(B98)),"quantité manquante",IF(ISNUMBER(MATCH(A98,'Ingrédients'!$A$5:$A$154,0)),"",IF(INDEX('Recettes de base'!$K$5:$K$19,MATCH(A98,'Recettes de base'!$H$5:$H$19,0))&gt;0,"recette de base incomplète","")))),"introuvable"))</f>
        <v/>
      </c>
      <c r="K98" t="str">
        <f>IF('Ingrédients'!A98="","",'Ingrédients'!A98)</f>
        <v/>
      </c>
      <c r="L98">
        <f>IF(F98="",0,1)</f>
        <v>0</v>
      </c>
    </row>
    <row r="99" spans="1:12" x14ac:dyDescent="0.25">
      <c r="A99" s="5"/>
      <c r="B99" s="12"/>
      <c r="C99" t="str">
        <f>IF(A99="","",IF(ISNUMBER(MATCH(A99,'Ingrédients'!$A$5:$A$154,0)),INDEX('Ingrédients'!$B$5:$B$154,MATCH(A99,'Ingrédients'!$A$5:$A$154,0)),IF(ISNUMBER(MATCH(A99,'Recettes de base'!$H$5:$H$19,0)),INDEX('Recettes de base'!$I$5:$I$19,MATCH(A99,'Recettes de base'!$H$5:$H$19,0)),"")))</f>
        <v/>
      </c>
      <c r="D99" s="13" t="str">
        <f>IF(A99="","",IF(ISNUMBER(MATCH(A99,'Ingrédients'!$A$5:$A$154,0)),INDEX('Ingrédients'!$G$5:$G$154,MATCH(A99,'Ingrédients'!$A$5:$A$154,0)),IF(ISNUMBER(MATCH(A99,'Recettes de base'!$H$5:$H$19,0)),INDEX('Recettes de base'!$J$5:$J$19,MATCH(A99,'Recettes de base'!$H$5:$H$19,0)),"")))</f>
        <v/>
      </c>
      <c r="E99" s="15" t="str">
        <f>IF(OR(A99="",NOT(ISNUMBER(B99)),NOT(ISNUMBER(D99))),"",ROUND(B99*D99,2))</f>
        <v/>
      </c>
      <c r="F99" s="10" t="str">
        <f>IF(A99="","",IF(OR(ISNUMBER(MATCH(A99,'Ingrédients'!$A$5:$A$154,0)),ISNUMBER(MATCH(A99,'Recettes de base'!$H$5:$H$19,0))),IF(NOT(ISNUMBER(D99)),"prix manquant",IF(NOT(ISNUMBER(B99)),"quantité manquante",IF(ISNUMBER(MATCH(A99,'Ingrédients'!$A$5:$A$154,0)),"",IF(INDEX('Recettes de base'!$K$5:$K$19,MATCH(A99,'Recettes de base'!$H$5:$H$19,0))&gt;0,"recette de base incomplète","")))),"introuvable"))</f>
        <v/>
      </c>
      <c r="K99" t="str">
        <f>IF('Ingrédients'!A99="","",'Ingrédients'!A99)</f>
        <v/>
      </c>
      <c r="L99">
        <f>IF(F99="",0,1)</f>
        <v>0</v>
      </c>
    </row>
    <row r="100" spans="1:12" x14ac:dyDescent="0.25">
      <c r="A100" s="5"/>
      <c r="B100" s="12"/>
      <c r="C100" t="str">
        <f>IF(A100="","",IF(ISNUMBER(MATCH(A100,'Ingrédients'!$A$5:$A$154,0)),INDEX('Ingrédients'!$B$5:$B$154,MATCH(A100,'Ingrédients'!$A$5:$A$154,0)),IF(ISNUMBER(MATCH(A100,'Recettes de base'!$H$5:$H$19,0)),INDEX('Recettes de base'!$I$5:$I$19,MATCH(A100,'Recettes de base'!$H$5:$H$19,0)),"")))</f>
        <v/>
      </c>
      <c r="D100" s="13" t="str">
        <f>IF(A100="","",IF(ISNUMBER(MATCH(A100,'Ingrédients'!$A$5:$A$154,0)),INDEX('Ingrédients'!$G$5:$G$154,MATCH(A100,'Ingrédients'!$A$5:$A$154,0)),IF(ISNUMBER(MATCH(A100,'Recettes de base'!$H$5:$H$19,0)),INDEX('Recettes de base'!$J$5:$J$19,MATCH(A100,'Recettes de base'!$H$5:$H$19,0)),"")))</f>
        <v/>
      </c>
      <c r="E100" s="15" t="str">
        <f>IF(OR(A100="",NOT(ISNUMBER(B100)),NOT(ISNUMBER(D100))),"",ROUND(B100*D100,2))</f>
        <v/>
      </c>
      <c r="F100" s="10" t="str">
        <f>IF(A100="","",IF(OR(ISNUMBER(MATCH(A100,'Ingrédients'!$A$5:$A$154,0)),ISNUMBER(MATCH(A100,'Recettes de base'!$H$5:$H$19,0))),IF(NOT(ISNUMBER(D100)),"prix manquant",IF(NOT(ISNUMBER(B100)),"quantité manquante",IF(ISNUMBER(MATCH(A100,'Ingrédients'!$A$5:$A$154,0)),"",IF(INDEX('Recettes de base'!$K$5:$K$19,MATCH(A100,'Recettes de base'!$H$5:$H$19,0))&gt;0,"recette de base incomplète","")))),"introuvable"))</f>
        <v/>
      </c>
      <c r="K100" t="str">
        <f>IF('Ingrédients'!A100="","",'Ingrédients'!A100)</f>
        <v/>
      </c>
      <c r="L100">
        <f>IF(F100="",0,1)</f>
        <v>0</v>
      </c>
    </row>
    <row r="101" spans="1:12" x14ac:dyDescent="0.25">
      <c r="A101" s="5"/>
      <c r="B101" s="12"/>
      <c r="C101" t="str">
        <f>IF(A101="","",IF(ISNUMBER(MATCH(A101,'Ingrédients'!$A$5:$A$154,0)),INDEX('Ingrédients'!$B$5:$B$154,MATCH(A101,'Ingrédients'!$A$5:$A$154,0)),IF(ISNUMBER(MATCH(A101,'Recettes de base'!$H$5:$H$19,0)),INDEX('Recettes de base'!$I$5:$I$19,MATCH(A101,'Recettes de base'!$H$5:$H$19,0)),"")))</f>
        <v/>
      </c>
      <c r="D101" s="13" t="str">
        <f>IF(A101="","",IF(ISNUMBER(MATCH(A101,'Ingrédients'!$A$5:$A$154,0)),INDEX('Ingrédients'!$G$5:$G$154,MATCH(A101,'Ingrédients'!$A$5:$A$154,0)),IF(ISNUMBER(MATCH(A101,'Recettes de base'!$H$5:$H$19,0)),INDEX('Recettes de base'!$J$5:$J$19,MATCH(A101,'Recettes de base'!$H$5:$H$19,0)),"")))</f>
        <v/>
      </c>
      <c r="E101" s="15" t="str">
        <f>IF(OR(A101="",NOT(ISNUMBER(B101)),NOT(ISNUMBER(D101))),"",ROUND(B101*D101,2))</f>
        <v/>
      </c>
      <c r="F101" s="10" t="str">
        <f>IF(A101="","",IF(OR(ISNUMBER(MATCH(A101,'Ingrédients'!$A$5:$A$154,0)),ISNUMBER(MATCH(A101,'Recettes de base'!$H$5:$H$19,0))),IF(NOT(ISNUMBER(D101)),"prix manquant",IF(NOT(ISNUMBER(B101)),"quantité manquante",IF(ISNUMBER(MATCH(A101,'Ingrédients'!$A$5:$A$154,0)),"",IF(INDEX('Recettes de base'!$K$5:$K$19,MATCH(A101,'Recettes de base'!$H$5:$H$19,0))&gt;0,"recette de base incomplète","")))),"introuvable"))</f>
        <v/>
      </c>
      <c r="K101" t="str">
        <f>IF('Ingrédients'!A101="","",'Ingrédients'!A101)</f>
        <v/>
      </c>
      <c r="L101">
        <f>IF(F101="",0,1)</f>
        <v>0</v>
      </c>
    </row>
    <row r="102" spans="1:11" x14ac:dyDescent="0.25">
      <c r="A102" s="16" t="s">
        <v>47</v>
      </c>
      <c r="E102" s="9" t="str">
        <f>IF(A85="","",ROUND(SUM(E87:E101),2))</f>
        <v/>
      </c>
      <c r="K102" t="str">
        <f>IF('Ingrédients'!A102="","",'Ingrédients'!A102)</f>
        <v/>
      </c>
    </row>
    <row r="103" spans="1:11" x14ac:dyDescent="0.25">
      <c r="A103" s="16" t="s">
        <v>50</v>
      </c>
      <c r="E103" s="9" t="str">
        <f>IF(OR(A85="",NOT(ISNUMBER(C85))),"",IF(C85&lt;=0,"",ROUND(E102/C85,2)))</f>
        <v/>
      </c>
      <c r="K103" t="str">
        <f>IF('Ingrédients'!A103="","",'Ingrédients'!A103)</f>
        <v/>
      </c>
    </row>
    <row r="104" spans="11:11" x14ac:dyDescent="0.25">
      <c r="K104" t="str">
        <f>IF('Ingrédients'!A104="","",'Ingrédients'!A104)</f>
        <v/>
      </c>
    </row>
    <row r="105" spans="1:11" x14ac:dyDescent="0.25">
      <c r="A105" s="11"/>
      <c r="B105" s="2" t="s">
        <v>52</v>
      </c>
      <c r="C105" s="5"/>
      <c r="D105" s="2" t="str">
        <f>IF(C105=1,"portion","portions")</f>
        <v>portions</v>
      </c>
      <c r="E105" s="10" t="str">
        <f>IF(A105="","",IF(COUNTIF($H$5:$H$34,A105)&gt;1,"nom en double, seul le premier compte",IF(NOT(ISNUMBER(C105)),"«donne … portions» manque",IF(C105&lt;=0,"«donne … portions» manque",IF(SUM(L107:L121)&gt;0,"vérifier les lignes avec remarque","")))))</f>
        <v/>
      </c>
      <c r="K105" t="str">
        <f>IF('Ingrédients'!A105="","",'Ingrédients'!A105)</f>
        <v/>
      </c>
    </row>
    <row r="106" spans="1:11" x14ac:dyDescent="0.25">
      <c r="A106" s="4" t="s">
        <v>43</v>
      </c>
      <c r="B106" s="4" t="s">
        <v>44</v>
      </c>
      <c r="C106" s="4" t="s">
        <v>18</v>
      </c>
      <c r="D106" s="4" t="s">
        <v>45</v>
      </c>
      <c r="E106" s="4" t="s">
        <v>46</v>
      </c>
      <c r="F106" s="4" t="s">
        <v>24</v>
      </c>
      <c r="K106" t="str">
        <f>IF('Ingrédients'!A106="","",'Ingrédients'!A106)</f>
        <v/>
      </c>
    </row>
    <row r="107" spans="1:12" x14ac:dyDescent="0.25">
      <c r="A107" s="5"/>
      <c r="B107" s="12"/>
      <c r="C107" t="str">
        <f>IF(A107="","",IF(ISNUMBER(MATCH(A107,'Ingrédients'!$A$5:$A$154,0)),INDEX('Ingrédients'!$B$5:$B$154,MATCH(A107,'Ingrédients'!$A$5:$A$154,0)),IF(ISNUMBER(MATCH(A107,'Recettes de base'!$H$5:$H$19,0)),INDEX('Recettes de base'!$I$5:$I$19,MATCH(A107,'Recettes de base'!$H$5:$H$19,0)),"")))</f>
        <v/>
      </c>
      <c r="D107" s="13" t="str">
        <f>IF(A107="","",IF(ISNUMBER(MATCH(A107,'Ingrédients'!$A$5:$A$154,0)),INDEX('Ingrédients'!$G$5:$G$154,MATCH(A107,'Ingrédients'!$A$5:$A$154,0)),IF(ISNUMBER(MATCH(A107,'Recettes de base'!$H$5:$H$19,0)),INDEX('Recettes de base'!$J$5:$J$19,MATCH(A107,'Recettes de base'!$H$5:$H$19,0)),"")))</f>
        <v/>
      </c>
      <c r="E107" s="15" t="str">
        <f>IF(OR(A107="",NOT(ISNUMBER(B107)),NOT(ISNUMBER(D107))),"",ROUND(B107*D107,2))</f>
        <v/>
      </c>
      <c r="F107" s="10" t="str">
        <f>IF(A107="","",IF(OR(ISNUMBER(MATCH(A107,'Ingrédients'!$A$5:$A$154,0)),ISNUMBER(MATCH(A107,'Recettes de base'!$H$5:$H$19,0))),IF(NOT(ISNUMBER(D107)),"prix manquant",IF(NOT(ISNUMBER(B107)),"quantité manquante",IF(ISNUMBER(MATCH(A107,'Ingrédients'!$A$5:$A$154,0)),"",IF(INDEX('Recettes de base'!$K$5:$K$19,MATCH(A107,'Recettes de base'!$H$5:$H$19,0))&gt;0,"recette de base incomplète","")))),"introuvable"))</f>
        <v/>
      </c>
      <c r="K107" t="str">
        <f>IF('Ingrédients'!A107="","",'Ingrédients'!A107)</f>
        <v/>
      </c>
      <c r="L107">
        <f>IF(F107="",0,1)</f>
        <v>0</v>
      </c>
    </row>
    <row r="108" spans="1:12" x14ac:dyDescent="0.25">
      <c r="A108" s="5"/>
      <c r="B108" s="12"/>
      <c r="C108" t="str">
        <f>IF(A108="","",IF(ISNUMBER(MATCH(A108,'Ingrédients'!$A$5:$A$154,0)),INDEX('Ingrédients'!$B$5:$B$154,MATCH(A108,'Ingrédients'!$A$5:$A$154,0)),IF(ISNUMBER(MATCH(A108,'Recettes de base'!$H$5:$H$19,0)),INDEX('Recettes de base'!$I$5:$I$19,MATCH(A108,'Recettes de base'!$H$5:$H$19,0)),"")))</f>
        <v/>
      </c>
      <c r="D108" s="13" t="str">
        <f>IF(A108="","",IF(ISNUMBER(MATCH(A108,'Ingrédients'!$A$5:$A$154,0)),INDEX('Ingrédients'!$G$5:$G$154,MATCH(A108,'Ingrédients'!$A$5:$A$154,0)),IF(ISNUMBER(MATCH(A108,'Recettes de base'!$H$5:$H$19,0)),INDEX('Recettes de base'!$J$5:$J$19,MATCH(A108,'Recettes de base'!$H$5:$H$19,0)),"")))</f>
        <v/>
      </c>
      <c r="E108" s="15" t="str">
        <f>IF(OR(A108="",NOT(ISNUMBER(B108)),NOT(ISNUMBER(D108))),"",ROUND(B108*D108,2))</f>
        <v/>
      </c>
      <c r="F108" s="10" t="str">
        <f>IF(A108="","",IF(OR(ISNUMBER(MATCH(A108,'Ingrédients'!$A$5:$A$154,0)),ISNUMBER(MATCH(A108,'Recettes de base'!$H$5:$H$19,0))),IF(NOT(ISNUMBER(D108)),"prix manquant",IF(NOT(ISNUMBER(B108)),"quantité manquante",IF(ISNUMBER(MATCH(A108,'Ingrédients'!$A$5:$A$154,0)),"",IF(INDEX('Recettes de base'!$K$5:$K$19,MATCH(A108,'Recettes de base'!$H$5:$H$19,0))&gt;0,"recette de base incomplète","")))),"introuvable"))</f>
        <v/>
      </c>
      <c r="K108" t="str">
        <f>IF('Ingrédients'!A108="","",'Ingrédients'!A108)</f>
        <v/>
      </c>
      <c r="L108">
        <f>IF(F108="",0,1)</f>
        <v>0</v>
      </c>
    </row>
    <row r="109" spans="1:12" x14ac:dyDescent="0.25">
      <c r="A109" s="5"/>
      <c r="B109" s="12"/>
      <c r="C109" t="str">
        <f>IF(A109="","",IF(ISNUMBER(MATCH(A109,'Ingrédients'!$A$5:$A$154,0)),INDEX('Ingrédients'!$B$5:$B$154,MATCH(A109,'Ingrédients'!$A$5:$A$154,0)),IF(ISNUMBER(MATCH(A109,'Recettes de base'!$H$5:$H$19,0)),INDEX('Recettes de base'!$I$5:$I$19,MATCH(A109,'Recettes de base'!$H$5:$H$19,0)),"")))</f>
        <v/>
      </c>
      <c r="D109" s="13" t="str">
        <f>IF(A109="","",IF(ISNUMBER(MATCH(A109,'Ingrédients'!$A$5:$A$154,0)),INDEX('Ingrédients'!$G$5:$G$154,MATCH(A109,'Ingrédients'!$A$5:$A$154,0)),IF(ISNUMBER(MATCH(A109,'Recettes de base'!$H$5:$H$19,0)),INDEX('Recettes de base'!$J$5:$J$19,MATCH(A109,'Recettes de base'!$H$5:$H$19,0)),"")))</f>
        <v/>
      </c>
      <c r="E109" s="15" t="str">
        <f>IF(OR(A109="",NOT(ISNUMBER(B109)),NOT(ISNUMBER(D109))),"",ROUND(B109*D109,2))</f>
        <v/>
      </c>
      <c r="F109" s="10" t="str">
        <f>IF(A109="","",IF(OR(ISNUMBER(MATCH(A109,'Ingrédients'!$A$5:$A$154,0)),ISNUMBER(MATCH(A109,'Recettes de base'!$H$5:$H$19,0))),IF(NOT(ISNUMBER(D109)),"prix manquant",IF(NOT(ISNUMBER(B109)),"quantité manquante",IF(ISNUMBER(MATCH(A109,'Ingrédients'!$A$5:$A$154,0)),"",IF(INDEX('Recettes de base'!$K$5:$K$19,MATCH(A109,'Recettes de base'!$H$5:$H$19,0))&gt;0,"recette de base incomplète","")))),"introuvable"))</f>
        <v/>
      </c>
      <c r="K109" t="str">
        <f>IF('Ingrédients'!A109="","",'Ingrédients'!A109)</f>
        <v/>
      </c>
      <c r="L109">
        <f>IF(F109="",0,1)</f>
        <v>0</v>
      </c>
    </row>
    <row r="110" spans="1:12" x14ac:dyDescent="0.25">
      <c r="A110" s="5"/>
      <c r="B110" s="12"/>
      <c r="C110" t="str">
        <f>IF(A110="","",IF(ISNUMBER(MATCH(A110,'Ingrédients'!$A$5:$A$154,0)),INDEX('Ingrédients'!$B$5:$B$154,MATCH(A110,'Ingrédients'!$A$5:$A$154,0)),IF(ISNUMBER(MATCH(A110,'Recettes de base'!$H$5:$H$19,0)),INDEX('Recettes de base'!$I$5:$I$19,MATCH(A110,'Recettes de base'!$H$5:$H$19,0)),"")))</f>
        <v/>
      </c>
      <c r="D110" s="13" t="str">
        <f>IF(A110="","",IF(ISNUMBER(MATCH(A110,'Ingrédients'!$A$5:$A$154,0)),INDEX('Ingrédients'!$G$5:$G$154,MATCH(A110,'Ingrédients'!$A$5:$A$154,0)),IF(ISNUMBER(MATCH(A110,'Recettes de base'!$H$5:$H$19,0)),INDEX('Recettes de base'!$J$5:$J$19,MATCH(A110,'Recettes de base'!$H$5:$H$19,0)),"")))</f>
        <v/>
      </c>
      <c r="E110" s="15" t="str">
        <f>IF(OR(A110="",NOT(ISNUMBER(B110)),NOT(ISNUMBER(D110))),"",ROUND(B110*D110,2))</f>
        <v/>
      </c>
      <c r="F110" s="10" t="str">
        <f>IF(A110="","",IF(OR(ISNUMBER(MATCH(A110,'Ingrédients'!$A$5:$A$154,0)),ISNUMBER(MATCH(A110,'Recettes de base'!$H$5:$H$19,0))),IF(NOT(ISNUMBER(D110)),"prix manquant",IF(NOT(ISNUMBER(B110)),"quantité manquante",IF(ISNUMBER(MATCH(A110,'Ingrédients'!$A$5:$A$154,0)),"",IF(INDEX('Recettes de base'!$K$5:$K$19,MATCH(A110,'Recettes de base'!$H$5:$H$19,0))&gt;0,"recette de base incomplète","")))),"introuvable"))</f>
        <v/>
      </c>
      <c r="K110" t="str">
        <f>IF('Ingrédients'!A110="","",'Ingrédients'!A110)</f>
        <v/>
      </c>
      <c r="L110">
        <f>IF(F110="",0,1)</f>
        <v>0</v>
      </c>
    </row>
    <row r="111" spans="1:12" x14ac:dyDescent="0.25">
      <c r="A111" s="5"/>
      <c r="B111" s="12"/>
      <c r="C111" t="str">
        <f>IF(A111="","",IF(ISNUMBER(MATCH(A111,'Ingrédients'!$A$5:$A$154,0)),INDEX('Ingrédients'!$B$5:$B$154,MATCH(A111,'Ingrédients'!$A$5:$A$154,0)),IF(ISNUMBER(MATCH(A111,'Recettes de base'!$H$5:$H$19,0)),INDEX('Recettes de base'!$I$5:$I$19,MATCH(A111,'Recettes de base'!$H$5:$H$19,0)),"")))</f>
        <v/>
      </c>
      <c r="D111" s="13" t="str">
        <f>IF(A111="","",IF(ISNUMBER(MATCH(A111,'Ingrédients'!$A$5:$A$154,0)),INDEX('Ingrédients'!$G$5:$G$154,MATCH(A111,'Ingrédients'!$A$5:$A$154,0)),IF(ISNUMBER(MATCH(A111,'Recettes de base'!$H$5:$H$19,0)),INDEX('Recettes de base'!$J$5:$J$19,MATCH(A111,'Recettes de base'!$H$5:$H$19,0)),"")))</f>
        <v/>
      </c>
      <c r="E111" s="15" t="str">
        <f>IF(OR(A111="",NOT(ISNUMBER(B111)),NOT(ISNUMBER(D111))),"",ROUND(B111*D111,2))</f>
        <v/>
      </c>
      <c r="F111" s="10" t="str">
        <f>IF(A111="","",IF(OR(ISNUMBER(MATCH(A111,'Ingrédients'!$A$5:$A$154,0)),ISNUMBER(MATCH(A111,'Recettes de base'!$H$5:$H$19,0))),IF(NOT(ISNUMBER(D111)),"prix manquant",IF(NOT(ISNUMBER(B111)),"quantité manquante",IF(ISNUMBER(MATCH(A111,'Ingrédients'!$A$5:$A$154,0)),"",IF(INDEX('Recettes de base'!$K$5:$K$19,MATCH(A111,'Recettes de base'!$H$5:$H$19,0))&gt;0,"recette de base incomplète","")))),"introuvable"))</f>
        <v/>
      </c>
      <c r="K111" t="str">
        <f>IF('Ingrédients'!A111="","",'Ingrédients'!A111)</f>
        <v/>
      </c>
      <c r="L111">
        <f>IF(F111="",0,1)</f>
        <v>0</v>
      </c>
    </row>
    <row r="112" spans="1:12" x14ac:dyDescent="0.25">
      <c r="A112" s="5"/>
      <c r="B112" s="12"/>
      <c r="C112" t="str">
        <f>IF(A112="","",IF(ISNUMBER(MATCH(A112,'Ingrédients'!$A$5:$A$154,0)),INDEX('Ingrédients'!$B$5:$B$154,MATCH(A112,'Ingrédients'!$A$5:$A$154,0)),IF(ISNUMBER(MATCH(A112,'Recettes de base'!$H$5:$H$19,0)),INDEX('Recettes de base'!$I$5:$I$19,MATCH(A112,'Recettes de base'!$H$5:$H$19,0)),"")))</f>
        <v/>
      </c>
      <c r="D112" s="13" t="str">
        <f>IF(A112="","",IF(ISNUMBER(MATCH(A112,'Ingrédients'!$A$5:$A$154,0)),INDEX('Ingrédients'!$G$5:$G$154,MATCH(A112,'Ingrédients'!$A$5:$A$154,0)),IF(ISNUMBER(MATCH(A112,'Recettes de base'!$H$5:$H$19,0)),INDEX('Recettes de base'!$J$5:$J$19,MATCH(A112,'Recettes de base'!$H$5:$H$19,0)),"")))</f>
        <v/>
      </c>
      <c r="E112" s="15" t="str">
        <f>IF(OR(A112="",NOT(ISNUMBER(B112)),NOT(ISNUMBER(D112))),"",ROUND(B112*D112,2))</f>
        <v/>
      </c>
      <c r="F112" s="10" t="str">
        <f>IF(A112="","",IF(OR(ISNUMBER(MATCH(A112,'Ingrédients'!$A$5:$A$154,0)),ISNUMBER(MATCH(A112,'Recettes de base'!$H$5:$H$19,0))),IF(NOT(ISNUMBER(D112)),"prix manquant",IF(NOT(ISNUMBER(B112)),"quantité manquante",IF(ISNUMBER(MATCH(A112,'Ingrédients'!$A$5:$A$154,0)),"",IF(INDEX('Recettes de base'!$K$5:$K$19,MATCH(A112,'Recettes de base'!$H$5:$H$19,0))&gt;0,"recette de base incomplète","")))),"introuvable"))</f>
        <v/>
      </c>
      <c r="K112" t="str">
        <f>IF('Ingrédients'!A112="","",'Ingrédients'!A112)</f>
        <v/>
      </c>
      <c r="L112">
        <f>IF(F112="",0,1)</f>
        <v>0</v>
      </c>
    </row>
    <row r="113" spans="1:12" x14ac:dyDescent="0.25">
      <c r="A113" s="5"/>
      <c r="B113" s="12"/>
      <c r="C113" t="str">
        <f>IF(A113="","",IF(ISNUMBER(MATCH(A113,'Ingrédients'!$A$5:$A$154,0)),INDEX('Ingrédients'!$B$5:$B$154,MATCH(A113,'Ingrédients'!$A$5:$A$154,0)),IF(ISNUMBER(MATCH(A113,'Recettes de base'!$H$5:$H$19,0)),INDEX('Recettes de base'!$I$5:$I$19,MATCH(A113,'Recettes de base'!$H$5:$H$19,0)),"")))</f>
        <v/>
      </c>
      <c r="D113" s="13" t="str">
        <f>IF(A113="","",IF(ISNUMBER(MATCH(A113,'Ingrédients'!$A$5:$A$154,0)),INDEX('Ingrédients'!$G$5:$G$154,MATCH(A113,'Ingrédients'!$A$5:$A$154,0)),IF(ISNUMBER(MATCH(A113,'Recettes de base'!$H$5:$H$19,0)),INDEX('Recettes de base'!$J$5:$J$19,MATCH(A113,'Recettes de base'!$H$5:$H$19,0)),"")))</f>
        <v/>
      </c>
      <c r="E113" s="15" t="str">
        <f>IF(OR(A113="",NOT(ISNUMBER(B113)),NOT(ISNUMBER(D113))),"",ROUND(B113*D113,2))</f>
        <v/>
      </c>
      <c r="F113" s="10" t="str">
        <f>IF(A113="","",IF(OR(ISNUMBER(MATCH(A113,'Ingrédients'!$A$5:$A$154,0)),ISNUMBER(MATCH(A113,'Recettes de base'!$H$5:$H$19,0))),IF(NOT(ISNUMBER(D113)),"prix manquant",IF(NOT(ISNUMBER(B113)),"quantité manquante",IF(ISNUMBER(MATCH(A113,'Ingrédients'!$A$5:$A$154,0)),"",IF(INDEX('Recettes de base'!$K$5:$K$19,MATCH(A113,'Recettes de base'!$H$5:$H$19,0))&gt;0,"recette de base incomplète","")))),"introuvable"))</f>
        <v/>
      </c>
      <c r="K113" t="str">
        <f>IF('Ingrédients'!A113="","",'Ingrédients'!A113)</f>
        <v/>
      </c>
      <c r="L113">
        <f>IF(F113="",0,1)</f>
        <v>0</v>
      </c>
    </row>
    <row r="114" spans="1:12" x14ac:dyDescent="0.25">
      <c r="A114" s="5"/>
      <c r="B114" s="12"/>
      <c r="C114" t="str">
        <f>IF(A114="","",IF(ISNUMBER(MATCH(A114,'Ingrédients'!$A$5:$A$154,0)),INDEX('Ingrédients'!$B$5:$B$154,MATCH(A114,'Ingrédients'!$A$5:$A$154,0)),IF(ISNUMBER(MATCH(A114,'Recettes de base'!$H$5:$H$19,0)),INDEX('Recettes de base'!$I$5:$I$19,MATCH(A114,'Recettes de base'!$H$5:$H$19,0)),"")))</f>
        <v/>
      </c>
      <c r="D114" s="13" t="str">
        <f>IF(A114="","",IF(ISNUMBER(MATCH(A114,'Ingrédients'!$A$5:$A$154,0)),INDEX('Ingrédients'!$G$5:$G$154,MATCH(A114,'Ingrédients'!$A$5:$A$154,0)),IF(ISNUMBER(MATCH(A114,'Recettes de base'!$H$5:$H$19,0)),INDEX('Recettes de base'!$J$5:$J$19,MATCH(A114,'Recettes de base'!$H$5:$H$19,0)),"")))</f>
        <v/>
      </c>
      <c r="E114" s="15" t="str">
        <f>IF(OR(A114="",NOT(ISNUMBER(B114)),NOT(ISNUMBER(D114))),"",ROUND(B114*D114,2))</f>
        <v/>
      </c>
      <c r="F114" s="10" t="str">
        <f>IF(A114="","",IF(OR(ISNUMBER(MATCH(A114,'Ingrédients'!$A$5:$A$154,0)),ISNUMBER(MATCH(A114,'Recettes de base'!$H$5:$H$19,0))),IF(NOT(ISNUMBER(D114)),"prix manquant",IF(NOT(ISNUMBER(B114)),"quantité manquante",IF(ISNUMBER(MATCH(A114,'Ingrédients'!$A$5:$A$154,0)),"",IF(INDEX('Recettes de base'!$K$5:$K$19,MATCH(A114,'Recettes de base'!$H$5:$H$19,0))&gt;0,"recette de base incomplète","")))),"introuvable"))</f>
        <v/>
      </c>
      <c r="K114" t="str">
        <f>IF('Ingrédients'!A114="","",'Ingrédients'!A114)</f>
        <v/>
      </c>
      <c r="L114">
        <f>IF(F114="",0,1)</f>
        <v>0</v>
      </c>
    </row>
    <row r="115" spans="1:12" x14ac:dyDescent="0.25">
      <c r="A115" s="5"/>
      <c r="B115" s="12"/>
      <c r="C115" t="str">
        <f>IF(A115="","",IF(ISNUMBER(MATCH(A115,'Ingrédients'!$A$5:$A$154,0)),INDEX('Ingrédients'!$B$5:$B$154,MATCH(A115,'Ingrédients'!$A$5:$A$154,0)),IF(ISNUMBER(MATCH(A115,'Recettes de base'!$H$5:$H$19,0)),INDEX('Recettes de base'!$I$5:$I$19,MATCH(A115,'Recettes de base'!$H$5:$H$19,0)),"")))</f>
        <v/>
      </c>
      <c r="D115" s="13" t="str">
        <f>IF(A115="","",IF(ISNUMBER(MATCH(A115,'Ingrédients'!$A$5:$A$154,0)),INDEX('Ingrédients'!$G$5:$G$154,MATCH(A115,'Ingrédients'!$A$5:$A$154,0)),IF(ISNUMBER(MATCH(A115,'Recettes de base'!$H$5:$H$19,0)),INDEX('Recettes de base'!$J$5:$J$19,MATCH(A115,'Recettes de base'!$H$5:$H$19,0)),"")))</f>
        <v/>
      </c>
      <c r="E115" s="15" t="str">
        <f>IF(OR(A115="",NOT(ISNUMBER(B115)),NOT(ISNUMBER(D115))),"",ROUND(B115*D115,2))</f>
        <v/>
      </c>
      <c r="F115" s="10" t="str">
        <f>IF(A115="","",IF(OR(ISNUMBER(MATCH(A115,'Ingrédients'!$A$5:$A$154,0)),ISNUMBER(MATCH(A115,'Recettes de base'!$H$5:$H$19,0))),IF(NOT(ISNUMBER(D115)),"prix manquant",IF(NOT(ISNUMBER(B115)),"quantité manquante",IF(ISNUMBER(MATCH(A115,'Ingrédients'!$A$5:$A$154,0)),"",IF(INDEX('Recettes de base'!$K$5:$K$19,MATCH(A115,'Recettes de base'!$H$5:$H$19,0))&gt;0,"recette de base incomplète","")))),"introuvable"))</f>
        <v/>
      </c>
      <c r="K115" t="str">
        <f>IF('Ingrédients'!A115="","",'Ingrédients'!A115)</f>
        <v/>
      </c>
      <c r="L115">
        <f>IF(F115="",0,1)</f>
        <v>0</v>
      </c>
    </row>
    <row r="116" spans="1:12" x14ac:dyDescent="0.25">
      <c r="A116" s="5"/>
      <c r="B116" s="12"/>
      <c r="C116" t="str">
        <f>IF(A116="","",IF(ISNUMBER(MATCH(A116,'Ingrédients'!$A$5:$A$154,0)),INDEX('Ingrédients'!$B$5:$B$154,MATCH(A116,'Ingrédients'!$A$5:$A$154,0)),IF(ISNUMBER(MATCH(A116,'Recettes de base'!$H$5:$H$19,0)),INDEX('Recettes de base'!$I$5:$I$19,MATCH(A116,'Recettes de base'!$H$5:$H$19,0)),"")))</f>
        <v/>
      </c>
      <c r="D116" s="13" t="str">
        <f>IF(A116="","",IF(ISNUMBER(MATCH(A116,'Ingrédients'!$A$5:$A$154,0)),INDEX('Ingrédients'!$G$5:$G$154,MATCH(A116,'Ingrédients'!$A$5:$A$154,0)),IF(ISNUMBER(MATCH(A116,'Recettes de base'!$H$5:$H$19,0)),INDEX('Recettes de base'!$J$5:$J$19,MATCH(A116,'Recettes de base'!$H$5:$H$19,0)),"")))</f>
        <v/>
      </c>
      <c r="E116" s="15" t="str">
        <f>IF(OR(A116="",NOT(ISNUMBER(B116)),NOT(ISNUMBER(D116))),"",ROUND(B116*D116,2))</f>
        <v/>
      </c>
      <c r="F116" s="10" t="str">
        <f>IF(A116="","",IF(OR(ISNUMBER(MATCH(A116,'Ingrédients'!$A$5:$A$154,0)),ISNUMBER(MATCH(A116,'Recettes de base'!$H$5:$H$19,0))),IF(NOT(ISNUMBER(D116)),"prix manquant",IF(NOT(ISNUMBER(B116)),"quantité manquante",IF(ISNUMBER(MATCH(A116,'Ingrédients'!$A$5:$A$154,0)),"",IF(INDEX('Recettes de base'!$K$5:$K$19,MATCH(A116,'Recettes de base'!$H$5:$H$19,0))&gt;0,"recette de base incomplète","")))),"introuvable"))</f>
        <v/>
      </c>
      <c r="K116" t="str">
        <f>IF('Ingrédients'!A116="","",'Ingrédients'!A116)</f>
        <v/>
      </c>
      <c r="L116">
        <f>IF(F116="",0,1)</f>
        <v>0</v>
      </c>
    </row>
    <row r="117" spans="1:12" x14ac:dyDescent="0.25">
      <c r="A117" s="5"/>
      <c r="B117" s="12"/>
      <c r="C117" t="str">
        <f>IF(A117="","",IF(ISNUMBER(MATCH(A117,'Ingrédients'!$A$5:$A$154,0)),INDEX('Ingrédients'!$B$5:$B$154,MATCH(A117,'Ingrédients'!$A$5:$A$154,0)),IF(ISNUMBER(MATCH(A117,'Recettes de base'!$H$5:$H$19,0)),INDEX('Recettes de base'!$I$5:$I$19,MATCH(A117,'Recettes de base'!$H$5:$H$19,0)),"")))</f>
        <v/>
      </c>
      <c r="D117" s="13" t="str">
        <f>IF(A117="","",IF(ISNUMBER(MATCH(A117,'Ingrédients'!$A$5:$A$154,0)),INDEX('Ingrédients'!$G$5:$G$154,MATCH(A117,'Ingrédients'!$A$5:$A$154,0)),IF(ISNUMBER(MATCH(A117,'Recettes de base'!$H$5:$H$19,0)),INDEX('Recettes de base'!$J$5:$J$19,MATCH(A117,'Recettes de base'!$H$5:$H$19,0)),"")))</f>
        <v/>
      </c>
      <c r="E117" s="15" t="str">
        <f>IF(OR(A117="",NOT(ISNUMBER(B117)),NOT(ISNUMBER(D117))),"",ROUND(B117*D117,2))</f>
        <v/>
      </c>
      <c r="F117" s="10" t="str">
        <f>IF(A117="","",IF(OR(ISNUMBER(MATCH(A117,'Ingrédients'!$A$5:$A$154,0)),ISNUMBER(MATCH(A117,'Recettes de base'!$H$5:$H$19,0))),IF(NOT(ISNUMBER(D117)),"prix manquant",IF(NOT(ISNUMBER(B117)),"quantité manquante",IF(ISNUMBER(MATCH(A117,'Ingrédients'!$A$5:$A$154,0)),"",IF(INDEX('Recettes de base'!$K$5:$K$19,MATCH(A117,'Recettes de base'!$H$5:$H$19,0))&gt;0,"recette de base incomplète","")))),"introuvable"))</f>
        <v/>
      </c>
      <c r="K117" t="str">
        <f>IF('Ingrédients'!A117="","",'Ingrédients'!A117)</f>
        <v/>
      </c>
      <c r="L117">
        <f>IF(F117="",0,1)</f>
        <v>0</v>
      </c>
    </row>
    <row r="118" spans="1:12" x14ac:dyDescent="0.25">
      <c r="A118" s="5"/>
      <c r="B118" s="12"/>
      <c r="C118" t="str">
        <f>IF(A118="","",IF(ISNUMBER(MATCH(A118,'Ingrédients'!$A$5:$A$154,0)),INDEX('Ingrédients'!$B$5:$B$154,MATCH(A118,'Ingrédients'!$A$5:$A$154,0)),IF(ISNUMBER(MATCH(A118,'Recettes de base'!$H$5:$H$19,0)),INDEX('Recettes de base'!$I$5:$I$19,MATCH(A118,'Recettes de base'!$H$5:$H$19,0)),"")))</f>
        <v/>
      </c>
      <c r="D118" s="13" t="str">
        <f>IF(A118="","",IF(ISNUMBER(MATCH(A118,'Ingrédients'!$A$5:$A$154,0)),INDEX('Ingrédients'!$G$5:$G$154,MATCH(A118,'Ingrédients'!$A$5:$A$154,0)),IF(ISNUMBER(MATCH(A118,'Recettes de base'!$H$5:$H$19,0)),INDEX('Recettes de base'!$J$5:$J$19,MATCH(A118,'Recettes de base'!$H$5:$H$19,0)),"")))</f>
        <v/>
      </c>
      <c r="E118" s="15" t="str">
        <f>IF(OR(A118="",NOT(ISNUMBER(B118)),NOT(ISNUMBER(D118))),"",ROUND(B118*D118,2))</f>
        <v/>
      </c>
      <c r="F118" s="10" t="str">
        <f>IF(A118="","",IF(OR(ISNUMBER(MATCH(A118,'Ingrédients'!$A$5:$A$154,0)),ISNUMBER(MATCH(A118,'Recettes de base'!$H$5:$H$19,0))),IF(NOT(ISNUMBER(D118)),"prix manquant",IF(NOT(ISNUMBER(B118)),"quantité manquante",IF(ISNUMBER(MATCH(A118,'Ingrédients'!$A$5:$A$154,0)),"",IF(INDEX('Recettes de base'!$K$5:$K$19,MATCH(A118,'Recettes de base'!$H$5:$H$19,0))&gt;0,"recette de base incomplète","")))),"introuvable"))</f>
        <v/>
      </c>
      <c r="K118" t="str">
        <f>IF('Ingrédients'!A118="","",'Ingrédients'!A118)</f>
        <v/>
      </c>
      <c r="L118">
        <f>IF(F118="",0,1)</f>
        <v>0</v>
      </c>
    </row>
    <row r="119" spans="1:12" x14ac:dyDescent="0.25">
      <c r="A119" s="5"/>
      <c r="B119" s="12"/>
      <c r="C119" t="str">
        <f>IF(A119="","",IF(ISNUMBER(MATCH(A119,'Ingrédients'!$A$5:$A$154,0)),INDEX('Ingrédients'!$B$5:$B$154,MATCH(A119,'Ingrédients'!$A$5:$A$154,0)),IF(ISNUMBER(MATCH(A119,'Recettes de base'!$H$5:$H$19,0)),INDEX('Recettes de base'!$I$5:$I$19,MATCH(A119,'Recettes de base'!$H$5:$H$19,0)),"")))</f>
        <v/>
      </c>
      <c r="D119" s="13" t="str">
        <f>IF(A119="","",IF(ISNUMBER(MATCH(A119,'Ingrédients'!$A$5:$A$154,0)),INDEX('Ingrédients'!$G$5:$G$154,MATCH(A119,'Ingrédients'!$A$5:$A$154,0)),IF(ISNUMBER(MATCH(A119,'Recettes de base'!$H$5:$H$19,0)),INDEX('Recettes de base'!$J$5:$J$19,MATCH(A119,'Recettes de base'!$H$5:$H$19,0)),"")))</f>
        <v/>
      </c>
      <c r="E119" s="15" t="str">
        <f>IF(OR(A119="",NOT(ISNUMBER(B119)),NOT(ISNUMBER(D119))),"",ROUND(B119*D119,2))</f>
        <v/>
      </c>
      <c r="F119" s="10" t="str">
        <f>IF(A119="","",IF(OR(ISNUMBER(MATCH(A119,'Ingrédients'!$A$5:$A$154,0)),ISNUMBER(MATCH(A119,'Recettes de base'!$H$5:$H$19,0))),IF(NOT(ISNUMBER(D119)),"prix manquant",IF(NOT(ISNUMBER(B119)),"quantité manquante",IF(ISNUMBER(MATCH(A119,'Ingrédients'!$A$5:$A$154,0)),"",IF(INDEX('Recettes de base'!$K$5:$K$19,MATCH(A119,'Recettes de base'!$H$5:$H$19,0))&gt;0,"recette de base incomplète","")))),"introuvable"))</f>
        <v/>
      </c>
      <c r="K119" t="str">
        <f>IF('Ingrédients'!A119="","",'Ingrédients'!A119)</f>
        <v/>
      </c>
      <c r="L119">
        <f>IF(F119="",0,1)</f>
        <v>0</v>
      </c>
    </row>
    <row r="120" spans="1:12" x14ac:dyDescent="0.25">
      <c r="A120" s="5"/>
      <c r="B120" s="12"/>
      <c r="C120" t="str">
        <f>IF(A120="","",IF(ISNUMBER(MATCH(A120,'Ingrédients'!$A$5:$A$154,0)),INDEX('Ingrédients'!$B$5:$B$154,MATCH(A120,'Ingrédients'!$A$5:$A$154,0)),IF(ISNUMBER(MATCH(A120,'Recettes de base'!$H$5:$H$19,0)),INDEX('Recettes de base'!$I$5:$I$19,MATCH(A120,'Recettes de base'!$H$5:$H$19,0)),"")))</f>
        <v/>
      </c>
      <c r="D120" s="13" t="str">
        <f>IF(A120="","",IF(ISNUMBER(MATCH(A120,'Ingrédients'!$A$5:$A$154,0)),INDEX('Ingrédients'!$G$5:$G$154,MATCH(A120,'Ingrédients'!$A$5:$A$154,0)),IF(ISNUMBER(MATCH(A120,'Recettes de base'!$H$5:$H$19,0)),INDEX('Recettes de base'!$J$5:$J$19,MATCH(A120,'Recettes de base'!$H$5:$H$19,0)),"")))</f>
        <v/>
      </c>
      <c r="E120" s="15" t="str">
        <f>IF(OR(A120="",NOT(ISNUMBER(B120)),NOT(ISNUMBER(D120))),"",ROUND(B120*D120,2))</f>
        <v/>
      </c>
      <c r="F120" s="10" t="str">
        <f>IF(A120="","",IF(OR(ISNUMBER(MATCH(A120,'Ingrédients'!$A$5:$A$154,0)),ISNUMBER(MATCH(A120,'Recettes de base'!$H$5:$H$19,0))),IF(NOT(ISNUMBER(D120)),"prix manquant",IF(NOT(ISNUMBER(B120)),"quantité manquante",IF(ISNUMBER(MATCH(A120,'Ingrédients'!$A$5:$A$154,0)),"",IF(INDEX('Recettes de base'!$K$5:$K$19,MATCH(A120,'Recettes de base'!$H$5:$H$19,0))&gt;0,"recette de base incomplète","")))),"introuvable"))</f>
        <v/>
      </c>
      <c r="K120" t="str">
        <f>IF('Ingrédients'!A120="","",'Ingrédients'!A120)</f>
        <v/>
      </c>
      <c r="L120">
        <f>IF(F120="",0,1)</f>
        <v>0</v>
      </c>
    </row>
    <row r="121" spans="1:12" x14ac:dyDescent="0.25">
      <c r="A121" s="5"/>
      <c r="B121" s="12"/>
      <c r="C121" t="str">
        <f>IF(A121="","",IF(ISNUMBER(MATCH(A121,'Ingrédients'!$A$5:$A$154,0)),INDEX('Ingrédients'!$B$5:$B$154,MATCH(A121,'Ingrédients'!$A$5:$A$154,0)),IF(ISNUMBER(MATCH(A121,'Recettes de base'!$H$5:$H$19,0)),INDEX('Recettes de base'!$I$5:$I$19,MATCH(A121,'Recettes de base'!$H$5:$H$19,0)),"")))</f>
        <v/>
      </c>
      <c r="D121" s="13" t="str">
        <f>IF(A121="","",IF(ISNUMBER(MATCH(A121,'Ingrédients'!$A$5:$A$154,0)),INDEX('Ingrédients'!$G$5:$G$154,MATCH(A121,'Ingrédients'!$A$5:$A$154,0)),IF(ISNUMBER(MATCH(A121,'Recettes de base'!$H$5:$H$19,0)),INDEX('Recettes de base'!$J$5:$J$19,MATCH(A121,'Recettes de base'!$H$5:$H$19,0)),"")))</f>
        <v/>
      </c>
      <c r="E121" s="15" t="str">
        <f>IF(OR(A121="",NOT(ISNUMBER(B121)),NOT(ISNUMBER(D121))),"",ROUND(B121*D121,2))</f>
        <v/>
      </c>
      <c r="F121" s="10" t="str">
        <f>IF(A121="","",IF(OR(ISNUMBER(MATCH(A121,'Ingrédients'!$A$5:$A$154,0)),ISNUMBER(MATCH(A121,'Recettes de base'!$H$5:$H$19,0))),IF(NOT(ISNUMBER(D121)),"prix manquant",IF(NOT(ISNUMBER(B121)),"quantité manquante",IF(ISNUMBER(MATCH(A121,'Ingrédients'!$A$5:$A$154,0)),"",IF(INDEX('Recettes de base'!$K$5:$K$19,MATCH(A121,'Recettes de base'!$H$5:$H$19,0))&gt;0,"recette de base incomplète","")))),"introuvable"))</f>
        <v/>
      </c>
      <c r="K121" t="str">
        <f>IF('Ingrédients'!A121="","",'Ingrédients'!A121)</f>
        <v/>
      </c>
      <c r="L121">
        <f>IF(F121="",0,1)</f>
        <v>0</v>
      </c>
    </row>
    <row r="122" spans="1:11" x14ac:dyDescent="0.25">
      <c r="A122" s="16" t="s">
        <v>47</v>
      </c>
      <c r="E122" s="9" t="str">
        <f>IF(A105="","",ROUND(SUM(E107:E121),2))</f>
        <v/>
      </c>
      <c r="K122" t="str">
        <f>IF('Ingrédients'!A122="","",'Ingrédients'!A122)</f>
        <v/>
      </c>
    </row>
    <row r="123" spans="1:11" x14ac:dyDescent="0.25">
      <c r="A123" s="16" t="s">
        <v>50</v>
      </c>
      <c r="E123" s="9" t="str">
        <f>IF(OR(A105="",NOT(ISNUMBER(C105))),"",IF(C105&lt;=0,"",ROUND(E122/C105,2)))</f>
        <v/>
      </c>
      <c r="K123" t="str">
        <f>IF('Ingrédients'!A123="","",'Ingrédients'!A123)</f>
        <v/>
      </c>
    </row>
    <row r="124" spans="11:11" x14ac:dyDescent="0.25">
      <c r="K124" t="str">
        <f>IF('Ingrédients'!A124="","",'Ingrédients'!A124)</f>
        <v/>
      </c>
    </row>
    <row r="125" spans="1:11" x14ac:dyDescent="0.25">
      <c r="A125" s="11"/>
      <c r="B125" s="2" t="s">
        <v>52</v>
      </c>
      <c r="C125" s="5"/>
      <c r="D125" s="2" t="str">
        <f>IF(C125=1,"portion","portions")</f>
        <v>portions</v>
      </c>
      <c r="E125" s="10" t="str">
        <f>IF(A125="","",IF(COUNTIF($H$5:$H$34,A125)&gt;1,"nom en double, seul le premier compte",IF(NOT(ISNUMBER(C125)),"«donne … portions» manque",IF(C125&lt;=0,"«donne … portions» manque",IF(SUM(L127:L141)&gt;0,"vérifier les lignes avec remarque","")))))</f>
        <v/>
      </c>
      <c r="K125" t="str">
        <f>IF('Ingrédients'!A125="","",'Ingrédients'!A125)</f>
        <v/>
      </c>
    </row>
    <row r="126" spans="1:11" x14ac:dyDescent="0.25">
      <c r="A126" s="4" t="s">
        <v>43</v>
      </c>
      <c r="B126" s="4" t="s">
        <v>44</v>
      </c>
      <c r="C126" s="4" t="s">
        <v>18</v>
      </c>
      <c r="D126" s="4" t="s">
        <v>45</v>
      </c>
      <c r="E126" s="4" t="s">
        <v>46</v>
      </c>
      <c r="F126" s="4" t="s">
        <v>24</v>
      </c>
      <c r="K126" t="str">
        <f>IF('Ingrédients'!A126="","",'Ingrédients'!A126)</f>
        <v/>
      </c>
    </row>
    <row r="127" spans="1:12" x14ac:dyDescent="0.25">
      <c r="A127" s="5"/>
      <c r="B127" s="12"/>
      <c r="C127" t="str">
        <f>IF(A127="","",IF(ISNUMBER(MATCH(A127,'Ingrédients'!$A$5:$A$154,0)),INDEX('Ingrédients'!$B$5:$B$154,MATCH(A127,'Ingrédients'!$A$5:$A$154,0)),IF(ISNUMBER(MATCH(A127,'Recettes de base'!$H$5:$H$19,0)),INDEX('Recettes de base'!$I$5:$I$19,MATCH(A127,'Recettes de base'!$H$5:$H$19,0)),"")))</f>
        <v/>
      </c>
      <c r="D127" s="13" t="str">
        <f>IF(A127="","",IF(ISNUMBER(MATCH(A127,'Ingrédients'!$A$5:$A$154,0)),INDEX('Ingrédients'!$G$5:$G$154,MATCH(A127,'Ingrédients'!$A$5:$A$154,0)),IF(ISNUMBER(MATCH(A127,'Recettes de base'!$H$5:$H$19,0)),INDEX('Recettes de base'!$J$5:$J$19,MATCH(A127,'Recettes de base'!$H$5:$H$19,0)),"")))</f>
        <v/>
      </c>
      <c r="E127" s="15" t="str">
        <f>IF(OR(A127="",NOT(ISNUMBER(B127)),NOT(ISNUMBER(D127))),"",ROUND(B127*D127,2))</f>
        <v/>
      </c>
      <c r="F127" s="10" t="str">
        <f>IF(A127="","",IF(OR(ISNUMBER(MATCH(A127,'Ingrédients'!$A$5:$A$154,0)),ISNUMBER(MATCH(A127,'Recettes de base'!$H$5:$H$19,0))),IF(NOT(ISNUMBER(D127)),"prix manquant",IF(NOT(ISNUMBER(B127)),"quantité manquante",IF(ISNUMBER(MATCH(A127,'Ingrédients'!$A$5:$A$154,0)),"",IF(INDEX('Recettes de base'!$K$5:$K$19,MATCH(A127,'Recettes de base'!$H$5:$H$19,0))&gt;0,"recette de base incomplète","")))),"introuvable"))</f>
        <v/>
      </c>
      <c r="K127" t="str">
        <f>IF('Ingrédients'!A127="","",'Ingrédients'!A127)</f>
        <v/>
      </c>
      <c r="L127">
        <f>IF(F127="",0,1)</f>
        <v>0</v>
      </c>
    </row>
    <row r="128" spans="1:12" x14ac:dyDescent="0.25">
      <c r="A128" s="5"/>
      <c r="B128" s="12"/>
      <c r="C128" t="str">
        <f>IF(A128="","",IF(ISNUMBER(MATCH(A128,'Ingrédients'!$A$5:$A$154,0)),INDEX('Ingrédients'!$B$5:$B$154,MATCH(A128,'Ingrédients'!$A$5:$A$154,0)),IF(ISNUMBER(MATCH(A128,'Recettes de base'!$H$5:$H$19,0)),INDEX('Recettes de base'!$I$5:$I$19,MATCH(A128,'Recettes de base'!$H$5:$H$19,0)),"")))</f>
        <v/>
      </c>
      <c r="D128" s="13" t="str">
        <f>IF(A128="","",IF(ISNUMBER(MATCH(A128,'Ingrédients'!$A$5:$A$154,0)),INDEX('Ingrédients'!$G$5:$G$154,MATCH(A128,'Ingrédients'!$A$5:$A$154,0)),IF(ISNUMBER(MATCH(A128,'Recettes de base'!$H$5:$H$19,0)),INDEX('Recettes de base'!$J$5:$J$19,MATCH(A128,'Recettes de base'!$H$5:$H$19,0)),"")))</f>
        <v/>
      </c>
      <c r="E128" s="15" t="str">
        <f>IF(OR(A128="",NOT(ISNUMBER(B128)),NOT(ISNUMBER(D128))),"",ROUND(B128*D128,2))</f>
        <v/>
      </c>
      <c r="F128" s="10" t="str">
        <f>IF(A128="","",IF(OR(ISNUMBER(MATCH(A128,'Ingrédients'!$A$5:$A$154,0)),ISNUMBER(MATCH(A128,'Recettes de base'!$H$5:$H$19,0))),IF(NOT(ISNUMBER(D128)),"prix manquant",IF(NOT(ISNUMBER(B128)),"quantité manquante",IF(ISNUMBER(MATCH(A128,'Ingrédients'!$A$5:$A$154,0)),"",IF(INDEX('Recettes de base'!$K$5:$K$19,MATCH(A128,'Recettes de base'!$H$5:$H$19,0))&gt;0,"recette de base incomplète","")))),"introuvable"))</f>
        <v/>
      </c>
      <c r="K128" t="str">
        <f>IF('Ingrédients'!A128="","",'Ingrédients'!A128)</f>
        <v/>
      </c>
      <c r="L128">
        <f>IF(F128="",0,1)</f>
        <v>0</v>
      </c>
    </row>
    <row r="129" spans="1:12" x14ac:dyDescent="0.25">
      <c r="A129" s="5"/>
      <c r="B129" s="12"/>
      <c r="C129" t="str">
        <f>IF(A129="","",IF(ISNUMBER(MATCH(A129,'Ingrédients'!$A$5:$A$154,0)),INDEX('Ingrédients'!$B$5:$B$154,MATCH(A129,'Ingrédients'!$A$5:$A$154,0)),IF(ISNUMBER(MATCH(A129,'Recettes de base'!$H$5:$H$19,0)),INDEX('Recettes de base'!$I$5:$I$19,MATCH(A129,'Recettes de base'!$H$5:$H$19,0)),"")))</f>
        <v/>
      </c>
      <c r="D129" s="13" t="str">
        <f>IF(A129="","",IF(ISNUMBER(MATCH(A129,'Ingrédients'!$A$5:$A$154,0)),INDEX('Ingrédients'!$G$5:$G$154,MATCH(A129,'Ingrédients'!$A$5:$A$154,0)),IF(ISNUMBER(MATCH(A129,'Recettes de base'!$H$5:$H$19,0)),INDEX('Recettes de base'!$J$5:$J$19,MATCH(A129,'Recettes de base'!$H$5:$H$19,0)),"")))</f>
        <v/>
      </c>
      <c r="E129" s="15" t="str">
        <f>IF(OR(A129="",NOT(ISNUMBER(B129)),NOT(ISNUMBER(D129))),"",ROUND(B129*D129,2))</f>
        <v/>
      </c>
      <c r="F129" s="10" t="str">
        <f>IF(A129="","",IF(OR(ISNUMBER(MATCH(A129,'Ingrédients'!$A$5:$A$154,0)),ISNUMBER(MATCH(A129,'Recettes de base'!$H$5:$H$19,0))),IF(NOT(ISNUMBER(D129)),"prix manquant",IF(NOT(ISNUMBER(B129)),"quantité manquante",IF(ISNUMBER(MATCH(A129,'Ingrédients'!$A$5:$A$154,0)),"",IF(INDEX('Recettes de base'!$K$5:$K$19,MATCH(A129,'Recettes de base'!$H$5:$H$19,0))&gt;0,"recette de base incomplète","")))),"introuvable"))</f>
        <v/>
      </c>
      <c r="K129" t="str">
        <f>IF('Ingrédients'!A129="","",'Ingrédients'!A129)</f>
        <v/>
      </c>
      <c r="L129">
        <f>IF(F129="",0,1)</f>
        <v>0</v>
      </c>
    </row>
    <row r="130" spans="1:12" x14ac:dyDescent="0.25">
      <c r="A130" s="5"/>
      <c r="B130" s="12"/>
      <c r="C130" t="str">
        <f>IF(A130="","",IF(ISNUMBER(MATCH(A130,'Ingrédients'!$A$5:$A$154,0)),INDEX('Ingrédients'!$B$5:$B$154,MATCH(A130,'Ingrédients'!$A$5:$A$154,0)),IF(ISNUMBER(MATCH(A130,'Recettes de base'!$H$5:$H$19,0)),INDEX('Recettes de base'!$I$5:$I$19,MATCH(A130,'Recettes de base'!$H$5:$H$19,0)),"")))</f>
        <v/>
      </c>
      <c r="D130" s="13" t="str">
        <f>IF(A130="","",IF(ISNUMBER(MATCH(A130,'Ingrédients'!$A$5:$A$154,0)),INDEX('Ingrédients'!$G$5:$G$154,MATCH(A130,'Ingrédients'!$A$5:$A$154,0)),IF(ISNUMBER(MATCH(A130,'Recettes de base'!$H$5:$H$19,0)),INDEX('Recettes de base'!$J$5:$J$19,MATCH(A130,'Recettes de base'!$H$5:$H$19,0)),"")))</f>
        <v/>
      </c>
      <c r="E130" s="15" t="str">
        <f>IF(OR(A130="",NOT(ISNUMBER(B130)),NOT(ISNUMBER(D130))),"",ROUND(B130*D130,2))</f>
        <v/>
      </c>
      <c r="F130" s="10" t="str">
        <f>IF(A130="","",IF(OR(ISNUMBER(MATCH(A130,'Ingrédients'!$A$5:$A$154,0)),ISNUMBER(MATCH(A130,'Recettes de base'!$H$5:$H$19,0))),IF(NOT(ISNUMBER(D130)),"prix manquant",IF(NOT(ISNUMBER(B130)),"quantité manquante",IF(ISNUMBER(MATCH(A130,'Ingrédients'!$A$5:$A$154,0)),"",IF(INDEX('Recettes de base'!$K$5:$K$19,MATCH(A130,'Recettes de base'!$H$5:$H$19,0))&gt;0,"recette de base incomplète","")))),"introuvable"))</f>
        <v/>
      </c>
      <c r="K130" t="str">
        <f>IF('Ingrédients'!A130="","",'Ingrédients'!A130)</f>
        <v/>
      </c>
      <c r="L130">
        <f>IF(F130="",0,1)</f>
        <v>0</v>
      </c>
    </row>
    <row r="131" spans="1:12" x14ac:dyDescent="0.25">
      <c r="A131" s="5"/>
      <c r="B131" s="12"/>
      <c r="C131" t="str">
        <f>IF(A131="","",IF(ISNUMBER(MATCH(A131,'Ingrédients'!$A$5:$A$154,0)),INDEX('Ingrédients'!$B$5:$B$154,MATCH(A131,'Ingrédients'!$A$5:$A$154,0)),IF(ISNUMBER(MATCH(A131,'Recettes de base'!$H$5:$H$19,0)),INDEX('Recettes de base'!$I$5:$I$19,MATCH(A131,'Recettes de base'!$H$5:$H$19,0)),"")))</f>
        <v/>
      </c>
      <c r="D131" s="13" t="str">
        <f>IF(A131="","",IF(ISNUMBER(MATCH(A131,'Ingrédients'!$A$5:$A$154,0)),INDEX('Ingrédients'!$G$5:$G$154,MATCH(A131,'Ingrédients'!$A$5:$A$154,0)),IF(ISNUMBER(MATCH(A131,'Recettes de base'!$H$5:$H$19,0)),INDEX('Recettes de base'!$J$5:$J$19,MATCH(A131,'Recettes de base'!$H$5:$H$19,0)),"")))</f>
        <v/>
      </c>
      <c r="E131" s="15" t="str">
        <f>IF(OR(A131="",NOT(ISNUMBER(B131)),NOT(ISNUMBER(D131))),"",ROUND(B131*D131,2))</f>
        <v/>
      </c>
      <c r="F131" s="10" t="str">
        <f>IF(A131="","",IF(OR(ISNUMBER(MATCH(A131,'Ingrédients'!$A$5:$A$154,0)),ISNUMBER(MATCH(A131,'Recettes de base'!$H$5:$H$19,0))),IF(NOT(ISNUMBER(D131)),"prix manquant",IF(NOT(ISNUMBER(B131)),"quantité manquante",IF(ISNUMBER(MATCH(A131,'Ingrédients'!$A$5:$A$154,0)),"",IF(INDEX('Recettes de base'!$K$5:$K$19,MATCH(A131,'Recettes de base'!$H$5:$H$19,0))&gt;0,"recette de base incomplète","")))),"introuvable"))</f>
        <v/>
      </c>
      <c r="K131" t="str">
        <f>IF('Ingrédients'!A131="","",'Ingrédients'!A131)</f>
        <v/>
      </c>
      <c r="L131">
        <f>IF(F131="",0,1)</f>
        <v>0</v>
      </c>
    </row>
    <row r="132" spans="1:12" x14ac:dyDescent="0.25">
      <c r="A132" s="5"/>
      <c r="B132" s="12"/>
      <c r="C132" t="str">
        <f>IF(A132="","",IF(ISNUMBER(MATCH(A132,'Ingrédients'!$A$5:$A$154,0)),INDEX('Ingrédients'!$B$5:$B$154,MATCH(A132,'Ingrédients'!$A$5:$A$154,0)),IF(ISNUMBER(MATCH(A132,'Recettes de base'!$H$5:$H$19,0)),INDEX('Recettes de base'!$I$5:$I$19,MATCH(A132,'Recettes de base'!$H$5:$H$19,0)),"")))</f>
        <v/>
      </c>
      <c r="D132" s="13" t="str">
        <f>IF(A132="","",IF(ISNUMBER(MATCH(A132,'Ingrédients'!$A$5:$A$154,0)),INDEX('Ingrédients'!$G$5:$G$154,MATCH(A132,'Ingrédients'!$A$5:$A$154,0)),IF(ISNUMBER(MATCH(A132,'Recettes de base'!$H$5:$H$19,0)),INDEX('Recettes de base'!$J$5:$J$19,MATCH(A132,'Recettes de base'!$H$5:$H$19,0)),"")))</f>
        <v/>
      </c>
      <c r="E132" s="15" t="str">
        <f>IF(OR(A132="",NOT(ISNUMBER(B132)),NOT(ISNUMBER(D132))),"",ROUND(B132*D132,2))</f>
        <v/>
      </c>
      <c r="F132" s="10" t="str">
        <f>IF(A132="","",IF(OR(ISNUMBER(MATCH(A132,'Ingrédients'!$A$5:$A$154,0)),ISNUMBER(MATCH(A132,'Recettes de base'!$H$5:$H$19,0))),IF(NOT(ISNUMBER(D132)),"prix manquant",IF(NOT(ISNUMBER(B132)),"quantité manquante",IF(ISNUMBER(MATCH(A132,'Ingrédients'!$A$5:$A$154,0)),"",IF(INDEX('Recettes de base'!$K$5:$K$19,MATCH(A132,'Recettes de base'!$H$5:$H$19,0))&gt;0,"recette de base incomplète","")))),"introuvable"))</f>
        <v/>
      </c>
      <c r="K132" t="str">
        <f>IF('Ingrédients'!A132="","",'Ingrédients'!A132)</f>
        <v/>
      </c>
      <c r="L132">
        <f>IF(F132="",0,1)</f>
        <v>0</v>
      </c>
    </row>
    <row r="133" spans="1:12" x14ac:dyDescent="0.25">
      <c r="A133" s="5"/>
      <c r="B133" s="12"/>
      <c r="C133" t="str">
        <f>IF(A133="","",IF(ISNUMBER(MATCH(A133,'Ingrédients'!$A$5:$A$154,0)),INDEX('Ingrédients'!$B$5:$B$154,MATCH(A133,'Ingrédients'!$A$5:$A$154,0)),IF(ISNUMBER(MATCH(A133,'Recettes de base'!$H$5:$H$19,0)),INDEX('Recettes de base'!$I$5:$I$19,MATCH(A133,'Recettes de base'!$H$5:$H$19,0)),"")))</f>
        <v/>
      </c>
      <c r="D133" s="13" t="str">
        <f>IF(A133="","",IF(ISNUMBER(MATCH(A133,'Ingrédients'!$A$5:$A$154,0)),INDEX('Ingrédients'!$G$5:$G$154,MATCH(A133,'Ingrédients'!$A$5:$A$154,0)),IF(ISNUMBER(MATCH(A133,'Recettes de base'!$H$5:$H$19,0)),INDEX('Recettes de base'!$J$5:$J$19,MATCH(A133,'Recettes de base'!$H$5:$H$19,0)),"")))</f>
        <v/>
      </c>
      <c r="E133" s="15" t="str">
        <f>IF(OR(A133="",NOT(ISNUMBER(B133)),NOT(ISNUMBER(D133))),"",ROUND(B133*D133,2))</f>
        <v/>
      </c>
      <c r="F133" s="10" t="str">
        <f>IF(A133="","",IF(OR(ISNUMBER(MATCH(A133,'Ingrédients'!$A$5:$A$154,0)),ISNUMBER(MATCH(A133,'Recettes de base'!$H$5:$H$19,0))),IF(NOT(ISNUMBER(D133)),"prix manquant",IF(NOT(ISNUMBER(B133)),"quantité manquante",IF(ISNUMBER(MATCH(A133,'Ingrédients'!$A$5:$A$154,0)),"",IF(INDEX('Recettes de base'!$K$5:$K$19,MATCH(A133,'Recettes de base'!$H$5:$H$19,0))&gt;0,"recette de base incomplète","")))),"introuvable"))</f>
        <v/>
      </c>
      <c r="K133" t="str">
        <f>IF('Ingrédients'!A133="","",'Ingrédients'!A133)</f>
        <v/>
      </c>
      <c r="L133">
        <f>IF(F133="",0,1)</f>
        <v>0</v>
      </c>
    </row>
    <row r="134" spans="1:12" x14ac:dyDescent="0.25">
      <c r="A134" s="5"/>
      <c r="B134" s="12"/>
      <c r="C134" t="str">
        <f>IF(A134="","",IF(ISNUMBER(MATCH(A134,'Ingrédients'!$A$5:$A$154,0)),INDEX('Ingrédients'!$B$5:$B$154,MATCH(A134,'Ingrédients'!$A$5:$A$154,0)),IF(ISNUMBER(MATCH(A134,'Recettes de base'!$H$5:$H$19,0)),INDEX('Recettes de base'!$I$5:$I$19,MATCH(A134,'Recettes de base'!$H$5:$H$19,0)),"")))</f>
        <v/>
      </c>
      <c r="D134" s="13" t="str">
        <f>IF(A134="","",IF(ISNUMBER(MATCH(A134,'Ingrédients'!$A$5:$A$154,0)),INDEX('Ingrédients'!$G$5:$G$154,MATCH(A134,'Ingrédients'!$A$5:$A$154,0)),IF(ISNUMBER(MATCH(A134,'Recettes de base'!$H$5:$H$19,0)),INDEX('Recettes de base'!$J$5:$J$19,MATCH(A134,'Recettes de base'!$H$5:$H$19,0)),"")))</f>
        <v/>
      </c>
      <c r="E134" s="15" t="str">
        <f>IF(OR(A134="",NOT(ISNUMBER(B134)),NOT(ISNUMBER(D134))),"",ROUND(B134*D134,2))</f>
        <v/>
      </c>
      <c r="F134" s="10" t="str">
        <f>IF(A134="","",IF(OR(ISNUMBER(MATCH(A134,'Ingrédients'!$A$5:$A$154,0)),ISNUMBER(MATCH(A134,'Recettes de base'!$H$5:$H$19,0))),IF(NOT(ISNUMBER(D134)),"prix manquant",IF(NOT(ISNUMBER(B134)),"quantité manquante",IF(ISNUMBER(MATCH(A134,'Ingrédients'!$A$5:$A$154,0)),"",IF(INDEX('Recettes de base'!$K$5:$K$19,MATCH(A134,'Recettes de base'!$H$5:$H$19,0))&gt;0,"recette de base incomplète","")))),"introuvable"))</f>
        <v/>
      </c>
      <c r="K134" t="str">
        <f>IF('Ingrédients'!A134="","",'Ingrédients'!A134)</f>
        <v/>
      </c>
      <c r="L134">
        <f>IF(F134="",0,1)</f>
        <v>0</v>
      </c>
    </row>
    <row r="135" spans="1:12" x14ac:dyDescent="0.25">
      <c r="A135" s="5"/>
      <c r="B135" s="12"/>
      <c r="C135" t="str">
        <f>IF(A135="","",IF(ISNUMBER(MATCH(A135,'Ingrédients'!$A$5:$A$154,0)),INDEX('Ingrédients'!$B$5:$B$154,MATCH(A135,'Ingrédients'!$A$5:$A$154,0)),IF(ISNUMBER(MATCH(A135,'Recettes de base'!$H$5:$H$19,0)),INDEX('Recettes de base'!$I$5:$I$19,MATCH(A135,'Recettes de base'!$H$5:$H$19,0)),"")))</f>
        <v/>
      </c>
      <c r="D135" s="13" t="str">
        <f>IF(A135="","",IF(ISNUMBER(MATCH(A135,'Ingrédients'!$A$5:$A$154,0)),INDEX('Ingrédients'!$G$5:$G$154,MATCH(A135,'Ingrédients'!$A$5:$A$154,0)),IF(ISNUMBER(MATCH(A135,'Recettes de base'!$H$5:$H$19,0)),INDEX('Recettes de base'!$J$5:$J$19,MATCH(A135,'Recettes de base'!$H$5:$H$19,0)),"")))</f>
        <v/>
      </c>
      <c r="E135" s="15" t="str">
        <f>IF(OR(A135="",NOT(ISNUMBER(B135)),NOT(ISNUMBER(D135))),"",ROUND(B135*D135,2))</f>
        <v/>
      </c>
      <c r="F135" s="10" t="str">
        <f>IF(A135="","",IF(OR(ISNUMBER(MATCH(A135,'Ingrédients'!$A$5:$A$154,0)),ISNUMBER(MATCH(A135,'Recettes de base'!$H$5:$H$19,0))),IF(NOT(ISNUMBER(D135)),"prix manquant",IF(NOT(ISNUMBER(B135)),"quantité manquante",IF(ISNUMBER(MATCH(A135,'Ingrédients'!$A$5:$A$154,0)),"",IF(INDEX('Recettes de base'!$K$5:$K$19,MATCH(A135,'Recettes de base'!$H$5:$H$19,0))&gt;0,"recette de base incomplète","")))),"introuvable"))</f>
        <v/>
      </c>
      <c r="K135" t="str">
        <f>IF('Ingrédients'!A135="","",'Ingrédients'!A135)</f>
        <v/>
      </c>
      <c r="L135">
        <f>IF(F135="",0,1)</f>
        <v>0</v>
      </c>
    </row>
    <row r="136" spans="1:12" x14ac:dyDescent="0.25">
      <c r="A136" s="5"/>
      <c r="B136" s="12"/>
      <c r="C136" t="str">
        <f>IF(A136="","",IF(ISNUMBER(MATCH(A136,'Ingrédients'!$A$5:$A$154,0)),INDEX('Ingrédients'!$B$5:$B$154,MATCH(A136,'Ingrédients'!$A$5:$A$154,0)),IF(ISNUMBER(MATCH(A136,'Recettes de base'!$H$5:$H$19,0)),INDEX('Recettes de base'!$I$5:$I$19,MATCH(A136,'Recettes de base'!$H$5:$H$19,0)),"")))</f>
        <v/>
      </c>
      <c r="D136" s="13" t="str">
        <f>IF(A136="","",IF(ISNUMBER(MATCH(A136,'Ingrédients'!$A$5:$A$154,0)),INDEX('Ingrédients'!$G$5:$G$154,MATCH(A136,'Ingrédients'!$A$5:$A$154,0)),IF(ISNUMBER(MATCH(A136,'Recettes de base'!$H$5:$H$19,0)),INDEX('Recettes de base'!$J$5:$J$19,MATCH(A136,'Recettes de base'!$H$5:$H$19,0)),"")))</f>
        <v/>
      </c>
      <c r="E136" s="15" t="str">
        <f>IF(OR(A136="",NOT(ISNUMBER(B136)),NOT(ISNUMBER(D136))),"",ROUND(B136*D136,2))</f>
        <v/>
      </c>
      <c r="F136" s="10" t="str">
        <f>IF(A136="","",IF(OR(ISNUMBER(MATCH(A136,'Ingrédients'!$A$5:$A$154,0)),ISNUMBER(MATCH(A136,'Recettes de base'!$H$5:$H$19,0))),IF(NOT(ISNUMBER(D136)),"prix manquant",IF(NOT(ISNUMBER(B136)),"quantité manquante",IF(ISNUMBER(MATCH(A136,'Ingrédients'!$A$5:$A$154,0)),"",IF(INDEX('Recettes de base'!$K$5:$K$19,MATCH(A136,'Recettes de base'!$H$5:$H$19,0))&gt;0,"recette de base incomplète","")))),"introuvable"))</f>
        <v/>
      </c>
      <c r="K136" t="str">
        <f>IF('Ingrédients'!A136="","",'Ingrédients'!A136)</f>
        <v/>
      </c>
      <c r="L136">
        <f>IF(F136="",0,1)</f>
        <v>0</v>
      </c>
    </row>
    <row r="137" spans="1:12" x14ac:dyDescent="0.25">
      <c r="A137" s="5"/>
      <c r="B137" s="12"/>
      <c r="C137" t="str">
        <f>IF(A137="","",IF(ISNUMBER(MATCH(A137,'Ingrédients'!$A$5:$A$154,0)),INDEX('Ingrédients'!$B$5:$B$154,MATCH(A137,'Ingrédients'!$A$5:$A$154,0)),IF(ISNUMBER(MATCH(A137,'Recettes de base'!$H$5:$H$19,0)),INDEX('Recettes de base'!$I$5:$I$19,MATCH(A137,'Recettes de base'!$H$5:$H$19,0)),"")))</f>
        <v/>
      </c>
      <c r="D137" s="13" t="str">
        <f>IF(A137="","",IF(ISNUMBER(MATCH(A137,'Ingrédients'!$A$5:$A$154,0)),INDEX('Ingrédients'!$G$5:$G$154,MATCH(A137,'Ingrédients'!$A$5:$A$154,0)),IF(ISNUMBER(MATCH(A137,'Recettes de base'!$H$5:$H$19,0)),INDEX('Recettes de base'!$J$5:$J$19,MATCH(A137,'Recettes de base'!$H$5:$H$19,0)),"")))</f>
        <v/>
      </c>
      <c r="E137" s="15" t="str">
        <f>IF(OR(A137="",NOT(ISNUMBER(B137)),NOT(ISNUMBER(D137))),"",ROUND(B137*D137,2))</f>
        <v/>
      </c>
      <c r="F137" s="10" t="str">
        <f>IF(A137="","",IF(OR(ISNUMBER(MATCH(A137,'Ingrédients'!$A$5:$A$154,0)),ISNUMBER(MATCH(A137,'Recettes de base'!$H$5:$H$19,0))),IF(NOT(ISNUMBER(D137)),"prix manquant",IF(NOT(ISNUMBER(B137)),"quantité manquante",IF(ISNUMBER(MATCH(A137,'Ingrédients'!$A$5:$A$154,0)),"",IF(INDEX('Recettes de base'!$K$5:$K$19,MATCH(A137,'Recettes de base'!$H$5:$H$19,0))&gt;0,"recette de base incomplète","")))),"introuvable"))</f>
        <v/>
      </c>
      <c r="K137" t="str">
        <f>IF('Ingrédients'!A137="","",'Ingrédients'!A137)</f>
        <v/>
      </c>
      <c r="L137">
        <f>IF(F137="",0,1)</f>
        <v>0</v>
      </c>
    </row>
    <row r="138" spans="1:12" x14ac:dyDescent="0.25">
      <c r="A138" s="5"/>
      <c r="B138" s="12"/>
      <c r="C138" t="str">
        <f>IF(A138="","",IF(ISNUMBER(MATCH(A138,'Ingrédients'!$A$5:$A$154,0)),INDEX('Ingrédients'!$B$5:$B$154,MATCH(A138,'Ingrédients'!$A$5:$A$154,0)),IF(ISNUMBER(MATCH(A138,'Recettes de base'!$H$5:$H$19,0)),INDEX('Recettes de base'!$I$5:$I$19,MATCH(A138,'Recettes de base'!$H$5:$H$19,0)),"")))</f>
        <v/>
      </c>
      <c r="D138" s="13" t="str">
        <f>IF(A138="","",IF(ISNUMBER(MATCH(A138,'Ingrédients'!$A$5:$A$154,0)),INDEX('Ingrédients'!$G$5:$G$154,MATCH(A138,'Ingrédients'!$A$5:$A$154,0)),IF(ISNUMBER(MATCH(A138,'Recettes de base'!$H$5:$H$19,0)),INDEX('Recettes de base'!$J$5:$J$19,MATCH(A138,'Recettes de base'!$H$5:$H$19,0)),"")))</f>
        <v/>
      </c>
      <c r="E138" s="15" t="str">
        <f>IF(OR(A138="",NOT(ISNUMBER(B138)),NOT(ISNUMBER(D138))),"",ROUND(B138*D138,2))</f>
        <v/>
      </c>
      <c r="F138" s="10" t="str">
        <f>IF(A138="","",IF(OR(ISNUMBER(MATCH(A138,'Ingrédients'!$A$5:$A$154,0)),ISNUMBER(MATCH(A138,'Recettes de base'!$H$5:$H$19,0))),IF(NOT(ISNUMBER(D138)),"prix manquant",IF(NOT(ISNUMBER(B138)),"quantité manquante",IF(ISNUMBER(MATCH(A138,'Ingrédients'!$A$5:$A$154,0)),"",IF(INDEX('Recettes de base'!$K$5:$K$19,MATCH(A138,'Recettes de base'!$H$5:$H$19,0))&gt;0,"recette de base incomplète","")))),"introuvable"))</f>
        <v/>
      </c>
      <c r="K138" t="str">
        <f>IF('Ingrédients'!A138="","",'Ingrédients'!A138)</f>
        <v/>
      </c>
      <c r="L138">
        <f>IF(F138="",0,1)</f>
        <v>0</v>
      </c>
    </row>
    <row r="139" spans="1:12" x14ac:dyDescent="0.25">
      <c r="A139" s="5"/>
      <c r="B139" s="12"/>
      <c r="C139" t="str">
        <f>IF(A139="","",IF(ISNUMBER(MATCH(A139,'Ingrédients'!$A$5:$A$154,0)),INDEX('Ingrédients'!$B$5:$B$154,MATCH(A139,'Ingrédients'!$A$5:$A$154,0)),IF(ISNUMBER(MATCH(A139,'Recettes de base'!$H$5:$H$19,0)),INDEX('Recettes de base'!$I$5:$I$19,MATCH(A139,'Recettes de base'!$H$5:$H$19,0)),"")))</f>
        <v/>
      </c>
      <c r="D139" s="13" t="str">
        <f>IF(A139="","",IF(ISNUMBER(MATCH(A139,'Ingrédients'!$A$5:$A$154,0)),INDEX('Ingrédients'!$G$5:$G$154,MATCH(A139,'Ingrédients'!$A$5:$A$154,0)),IF(ISNUMBER(MATCH(A139,'Recettes de base'!$H$5:$H$19,0)),INDEX('Recettes de base'!$J$5:$J$19,MATCH(A139,'Recettes de base'!$H$5:$H$19,0)),"")))</f>
        <v/>
      </c>
      <c r="E139" s="15" t="str">
        <f>IF(OR(A139="",NOT(ISNUMBER(B139)),NOT(ISNUMBER(D139))),"",ROUND(B139*D139,2))</f>
        <v/>
      </c>
      <c r="F139" s="10" t="str">
        <f>IF(A139="","",IF(OR(ISNUMBER(MATCH(A139,'Ingrédients'!$A$5:$A$154,0)),ISNUMBER(MATCH(A139,'Recettes de base'!$H$5:$H$19,0))),IF(NOT(ISNUMBER(D139)),"prix manquant",IF(NOT(ISNUMBER(B139)),"quantité manquante",IF(ISNUMBER(MATCH(A139,'Ingrédients'!$A$5:$A$154,0)),"",IF(INDEX('Recettes de base'!$K$5:$K$19,MATCH(A139,'Recettes de base'!$H$5:$H$19,0))&gt;0,"recette de base incomplète","")))),"introuvable"))</f>
        <v/>
      </c>
      <c r="K139" t="str">
        <f>IF('Ingrédients'!A139="","",'Ingrédients'!A139)</f>
        <v/>
      </c>
      <c r="L139">
        <f>IF(F139="",0,1)</f>
        <v>0</v>
      </c>
    </row>
    <row r="140" spans="1:12" x14ac:dyDescent="0.25">
      <c r="A140" s="5"/>
      <c r="B140" s="12"/>
      <c r="C140" t="str">
        <f>IF(A140="","",IF(ISNUMBER(MATCH(A140,'Ingrédients'!$A$5:$A$154,0)),INDEX('Ingrédients'!$B$5:$B$154,MATCH(A140,'Ingrédients'!$A$5:$A$154,0)),IF(ISNUMBER(MATCH(A140,'Recettes de base'!$H$5:$H$19,0)),INDEX('Recettes de base'!$I$5:$I$19,MATCH(A140,'Recettes de base'!$H$5:$H$19,0)),"")))</f>
        <v/>
      </c>
      <c r="D140" s="13" t="str">
        <f>IF(A140="","",IF(ISNUMBER(MATCH(A140,'Ingrédients'!$A$5:$A$154,0)),INDEX('Ingrédients'!$G$5:$G$154,MATCH(A140,'Ingrédients'!$A$5:$A$154,0)),IF(ISNUMBER(MATCH(A140,'Recettes de base'!$H$5:$H$19,0)),INDEX('Recettes de base'!$J$5:$J$19,MATCH(A140,'Recettes de base'!$H$5:$H$19,0)),"")))</f>
        <v/>
      </c>
      <c r="E140" s="15" t="str">
        <f>IF(OR(A140="",NOT(ISNUMBER(B140)),NOT(ISNUMBER(D140))),"",ROUND(B140*D140,2))</f>
        <v/>
      </c>
      <c r="F140" s="10" t="str">
        <f>IF(A140="","",IF(OR(ISNUMBER(MATCH(A140,'Ingrédients'!$A$5:$A$154,0)),ISNUMBER(MATCH(A140,'Recettes de base'!$H$5:$H$19,0))),IF(NOT(ISNUMBER(D140)),"prix manquant",IF(NOT(ISNUMBER(B140)),"quantité manquante",IF(ISNUMBER(MATCH(A140,'Ingrédients'!$A$5:$A$154,0)),"",IF(INDEX('Recettes de base'!$K$5:$K$19,MATCH(A140,'Recettes de base'!$H$5:$H$19,0))&gt;0,"recette de base incomplète","")))),"introuvable"))</f>
        <v/>
      </c>
      <c r="K140" t="str">
        <f>IF('Ingrédients'!A140="","",'Ingrédients'!A140)</f>
        <v/>
      </c>
      <c r="L140">
        <f>IF(F140="",0,1)</f>
        <v>0</v>
      </c>
    </row>
    <row r="141" spans="1:12" x14ac:dyDescent="0.25">
      <c r="A141" s="5"/>
      <c r="B141" s="12"/>
      <c r="C141" t="str">
        <f>IF(A141="","",IF(ISNUMBER(MATCH(A141,'Ingrédients'!$A$5:$A$154,0)),INDEX('Ingrédients'!$B$5:$B$154,MATCH(A141,'Ingrédients'!$A$5:$A$154,0)),IF(ISNUMBER(MATCH(A141,'Recettes de base'!$H$5:$H$19,0)),INDEX('Recettes de base'!$I$5:$I$19,MATCH(A141,'Recettes de base'!$H$5:$H$19,0)),"")))</f>
        <v/>
      </c>
      <c r="D141" s="13" t="str">
        <f>IF(A141="","",IF(ISNUMBER(MATCH(A141,'Ingrédients'!$A$5:$A$154,0)),INDEX('Ingrédients'!$G$5:$G$154,MATCH(A141,'Ingrédients'!$A$5:$A$154,0)),IF(ISNUMBER(MATCH(A141,'Recettes de base'!$H$5:$H$19,0)),INDEX('Recettes de base'!$J$5:$J$19,MATCH(A141,'Recettes de base'!$H$5:$H$19,0)),"")))</f>
        <v/>
      </c>
      <c r="E141" s="15" t="str">
        <f>IF(OR(A141="",NOT(ISNUMBER(B141)),NOT(ISNUMBER(D141))),"",ROUND(B141*D141,2))</f>
        <v/>
      </c>
      <c r="F141" s="10" t="str">
        <f>IF(A141="","",IF(OR(ISNUMBER(MATCH(A141,'Ingrédients'!$A$5:$A$154,0)),ISNUMBER(MATCH(A141,'Recettes de base'!$H$5:$H$19,0))),IF(NOT(ISNUMBER(D141)),"prix manquant",IF(NOT(ISNUMBER(B141)),"quantité manquante",IF(ISNUMBER(MATCH(A141,'Ingrédients'!$A$5:$A$154,0)),"",IF(INDEX('Recettes de base'!$K$5:$K$19,MATCH(A141,'Recettes de base'!$H$5:$H$19,0))&gt;0,"recette de base incomplète","")))),"introuvable"))</f>
        <v/>
      </c>
      <c r="K141" t="str">
        <f>IF('Ingrédients'!A141="","",'Ingrédients'!A141)</f>
        <v/>
      </c>
      <c r="L141">
        <f>IF(F141="",0,1)</f>
        <v>0</v>
      </c>
    </row>
    <row r="142" spans="1:11" x14ac:dyDescent="0.25">
      <c r="A142" s="16" t="s">
        <v>47</v>
      </c>
      <c r="E142" s="9" t="str">
        <f>IF(A125="","",ROUND(SUM(E127:E141),2))</f>
        <v/>
      </c>
      <c r="K142" t="str">
        <f>IF('Ingrédients'!A142="","",'Ingrédients'!A142)</f>
        <v/>
      </c>
    </row>
    <row r="143" spans="1:11" x14ac:dyDescent="0.25">
      <c r="A143" s="16" t="s">
        <v>50</v>
      </c>
      <c r="E143" s="9" t="str">
        <f>IF(OR(A125="",NOT(ISNUMBER(C125))),"",IF(C125&lt;=0,"",ROUND(E142/C125,2)))</f>
        <v/>
      </c>
      <c r="K143" t="str">
        <f>IF('Ingrédients'!A143="","",'Ingrédients'!A143)</f>
        <v/>
      </c>
    </row>
    <row r="144" spans="11:11" x14ac:dyDescent="0.25">
      <c r="K144" t="str">
        <f>IF('Ingrédients'!A144="","",'Ingrédients'!A144)</f>
        <v/>
      </c>
    </row>
    <row r="145" spans="1:11" x14ac:dyDescent="0.25">
      <c r="A145" s="11"/>
      <c r="B145" s="2" t="s">
        <v>52</v>
      </c>
      <c r="C145" s="5"/>
      <c r="D145" s="2" t="str">
        <f>IF(C145=1,"portion","portions")</f>
        <v>portions</v>
      </c>
      <c r="E145" s="10" t="str">
        <f>IF(A145="","",IF(COUNTIF($H$5:$H$34,A145)&gt;1,"nom en double, seul le premier compte",IF(NOT(ISNUMBER(C145)),"«donne … portions» manque",IF(C145&lt;=0,"«donne … portions» manque",IF(SUM(L147:L161)&gt;0,"vérifier les lignes avec remarque","")))))</f>
        <v/>
      </c>
      <c r="K145" t="str">
        <f>IF('Ingrédients'!A145="","",'Ingrédients'!A145)</f>
        <v/>
      </c>
    </row>
    <row r="146" spans="1:11" x14ac:dyDescent="0.25">
      <c r="A146" s="4" t="s">
        <v>43</v>
      </c>
      <c r="B146" s="4" t="s">
        <v>44</v>
      </c>
      <c r="C146" s="4" t="s">
        <v>18</v>
      </c>
      <c r="D146" s="4" t="s">
        <v>45</v>
      </c>
      <c r="E146" s="4" t="s">
        <v>46</v>
      </c>
      <c r="F146" s="4" t="s">
        <v>24</v>
      </c>
      <c r="K146" t="str">
        <f>IF('Ingrédients'!A146="","",'Ingrédients'!A146)</f>
        <v/>
      </c>
    </row>
    <row r="147" spans="1:12" x14ac:dyDescent="0.25">
      <c r="A147" s="5"/>
      <c r="B147" s="12"/>
      <c r="C147" t="str">
        <f>IF(A147="","",IF(ISNUMBER(MATCH(A147,'Ingrédients'!$A$5:$A$154,0)),INDEX('Ingrédients'!$B$5:$B$154,MATCH(A147,'Ingrédients'!$A$5:$A$154,0)),IF(ISNUMBER(MATCH(A147,'Recettes de base'!$H$5:$H$19,0)),INDEX('Recettes de base'!$I$5:$I$19,MATCH(A147,'Recettes de base'!$H$5:$H$19,0)),"")))</f>
        <v/>
      </c>
      <c r="D147" s="13" t="str">
        <f>IF(A147="","",IF(ISNUMBER(MATCH(A147,'Ingrédients'!$A$5:$A$154,0)),INDEX('Ingrédients'!$G$5:$G$154,MATCH(A147,'Ingrédients'!$A$5:$A$154,0)),IF(ISNUMBER(MATCH(A147,'Recettes de base'!$H$5:$H$19,0)),INDEX('Recettes de base'!$J$5:$J$19,MATCH(A147,'Recettes de base'!$H$5:$H$19,0)),"")))</f>
        <v/>
      </c>
      <c r="E147" s="15" t="str">
        <f>IF(OR(A147="",NOT(ISNUMBER(B147)),NOT(ISNUMBER(D147))),"",ROUND(B147*D147,2))</f>
        <v/>
      </c>
      <c r="F147" s="10" t="str">
        <f>IF(A147="","",IF(OR(ISNUMBER(MATCH(A147,'Ingrédients'!$A$5:$A$154,0)),ISNUMBER(MATCH(A147,'Recettes de base'!$H$5:$H$19,0))),IF(NOT(ISNUMBER(D147)),"prix manquant",IF(NOT(ISNUMBER(B147)),"quantité manquante",IF(ISNUMBER(MATCH(A147,'Ingrédients'!$A$5:$A$154,0)),"",IF(INDEX('Recettes de base'!$K$5:$K$19,MATCH(A147,'Recettes de base'!$H$5:$H$19,0))&gt;0,"recette de base incomplète","")))),"introuvable"))</f>
        <v/>
      </c>
      <c r="K147" t="str">
        <f>IF('Ingrédients'!A147="","",'Ingrédients'!A147)</f>
        <v/>
      </c>
      <c r="L147">
        <f>IF(F147="",0,1)</f>
        <v>0</v>
      </c>
    </row>
    <row r="148" spans="1:12" x14ac:dyDescent="0.25">
      <c r="A148" s="5"/>
      <c r="B148" s="12"/>
      <c r="C148" t="str">
        <f>IF(A148="","",IF(ISNUMBER(MATCH(A148,'Ingrédients'!$A$5:$A$154,0)),INDEX('Ingrédients'!$B$5:$B$154,MATCH(A148,'Ingrédients'!$A$5:$A$154,0)),IF(ISNUMBER(MATCH(A148,'Recettes de base'!$H$5:$H$19,0)),INDEX('Recettes de base'!$I$5:$I$19,MATCH(A148,'Recettes de base'!$H$5:$H$19,0)),"")))</f>
        <v/>
      </c>
      <c r="D148" s="13" t="str">
        <f>IF(A148="","",IF(ISNUMBER(MATCH(A148,'Ingrédients'!$A$5:$A$154,0)),INDEX('Ingrédients'!$G$5:$G$154,MATCH(A148,'Ingrédients'!$A$5:$A$154,0)),IF(ISNUMBER(MATCH(A148,'Recettes de base'!$H$5:$H$19,0)),INDEX('Recettes de base'!$J$5:$J$19,MATCH(A148,'Recettes de base'!$H$5:$H$19,0)),"")))</f>
        <v/>
      </c>
      <c r="E148" s="15" t="str">
        <f>IF(OR(A148="",NOT(ISNUMBER(B148)),NOT(ISNUMBER(D148))),"",ROUND(B148*D148,2))</f>
        <v/>
      </c>
      <c r="F148" s="10" t="str">
        <f>IF(A148="","",IF(OR(ISNUMBER(MATCH(A148,'Ingrédients'!$A$5:$A$154,0)),ISNUMBER(MATCH(A148,'Recettes de base'!$H$5:$H$19,0))),IF(NOT(ISNUMBER(D148)),"prix manquant",IF(NOT(ISNUMBER(B148)),"quantité manquante",IF(ISNUMBER(MATCH(A148,'Ingrédients'!$A$5:$A$154,0)),"",IF(INDEX('Recettes de base'!$K$5:$K$19,MATCH(A148,'Recettes de base'!$H$5:$H$19,0))&gt;0,"recette de base incomplète","")))),"introuvable"))</f>
        <v/>
      </c>
      <c r="K148" t="str">
        <f>IF('Ingrédients'!A148="","",'Ingrédients'!A148)</f>
        <v/>
      </c>
      <c r="L148">
        <f>IF(F148="",0,1)</f>
        <v>0</v>
      </c>
    </row>
    <row r="149" spans="1:12" x14ac:dyDescent="0.25">
      <c r="A149" s="5"/>
      <c r="B149" s="12"/>
      <c r="C149" t="str">
        <f>IF(A149="","",IF(ISNUMBER(MATCH(A149,'Ingrédients'!$A$5:$A$154,0)),INDEX('Ingrédients'!$B$5:$B$154,MATCH(A149,'Ingrédients'!$A$5:$A$154,0)),IF(ISNUMBER(MATCH(A149,'Recettes de base'!$H$5:$H$19,0)),INDEX('Recettes de base'!$I$5:$I$19,MATCH(A149,'Recettes de base'!$H$5:$H$19,0)),"")))</f>
        <v/>
      </c>
      <c r="D149" s="13" t="str">
        <f>IF(A149="","",IF(ISNUMBER(MATCH(A149,'Ingrédients'!$A$5:$A$154,0)),INDEX('Ingrédients'!$G$5:$G$154,MATCH(A149,'Ingrédients'!$A$5:$A$154,0)),IF(ISNUMBER(MATCH(A149,'Recettes de base'!$H$5:$H$19,0)),INDEX('Recettes de base'!$J$5:$J$19,MATCH(A149,'Recettes de base'!$H$5:$H$19,0)),"")))</f>
        <v/>
      </c>
      <c r="E149" s="15" t="str">
        <f>IF(OR(A149="",NOT(ISNUMBER(B149)),NOT(ISNUMBER(D149))),"",ROUND(B149*D149,2))</f>
        <v/>
      </c>
      <c r="F149" s="10" t="str">
        <f>IF(A149="","",IF(OR(ISNUMBER(MATCH(A149,'Ingrédients'!$A$5:$A$154,0)),ISNUMBER(MATCH(A149,'Recettes de base'!$H$5:$H$19,0))),IF(NOT(ISNUMBER(D149)),"prix manquant",IF(NOT(ISNUMBER(B149)),"quantité manquante",IF(ISNUMBER(MATCH(A149,'Ingrédients'!$A$5:$A$154,0)),"",IF(INDEX('Recettes de base'!$K$5:$K$19,MATCH(A149,'Recettes de base'!$H$5:$H$19,0))&gt;0,"recette de base incomplète","")))),"introuvable"))</f>
        <v/>
      </c>
      <c r="K149" t="str">
        <f>IF('Ingrédients'!A149="","",'Ingrédients'!A149)</f>
        <v/>
      </c>
      <c r="L149">
        <f>IF(F149="",0,1)</f>
        <v>0</v>
      </c>
    </row>
    <row r="150" spans="1:12" x14ac:dyDescent="0.25">
      <c r="A150" s="5"/>
      <c r="B150" s="12"/>
      <c r="C150" t="str">
        <f>IF(A150="","",IF(ISNUMBER(MATCH(A150,'Ingrédients'!$A$5:$A$154,0)),INDEX('Ingrédients'!$B$5:$B$154,MATCH(A150,'Ingrédients'!$A$5:$A$154,0)),IF(ISNUMBER(MATCH(A150,'Recettes de base'!$H$5:$H$19,0)),INDEX('Recettes de base'!$I$5:$I$19,MATCH(A150,'Recettes de base'!$H$5:$H$19,0)),"")))</f>
        <v/>
      </c>
      <c r="D150" s="13" t="str">
        <f>IF(A150="","",IF(ISNUMBER(MATCH(A150,'Ingrédients'!$A$5:$A$154,0)),INDEX('Ingrédients'!$G$5:$G$154,MATCH(A150,'Ingrédients'!$A$5:$A$154,0)),IF(ISNUMBER(MATCH(A150,'Recettes de base'!$H$5:$H$19,0)),INDEX('Recettes de base'!$J$5:$J$19,MATCH(A150,'Recettes de base'!$H$5:$H$19,0)),"")))</f>
        <v/>
      </c>
      <c r="E150" s="15" t="str">
        <f>IF(OR(A150="",NOT(ISNUMBER(B150)),NOT(ISNUMBER(D150))),"",ROUND(B150*D150,2))</f>
        <v/>
      </c>
      <c r="F150" s="10" t="str">
        <f>IF(A150="","",IF(OR(ISNUMBER(MATCH(A150,'Ingrédients'!$A$5:$A$154,0)),ISNUMBER(MATCH(A150,'Recettes de base'!$H$5:$H$19,0))),IF(NOT(ISNUMBER(D150)),"prix manquant",IF(NOT(ISNUMBER(B150)),"quantité manquante",IF(ISNUMBER(MATCH(A150,'Ingrédients'!$A$5:$A$154,0)),"",IF(INDEX('Recettes de base'!$K$5:$K$19,MATCH(A150,'Recettes de base'!$H$5:$H$19,0))&gt;0,"recette de base incomplète","")))),"introuvable"))</f>
        <v/>
      </c>
      <c r="K150" t="str">
        <f>IF('Ingrédients'!A150="","",'Ingrédients'!A150)</f>
        <v/>
      </c>
      <c r="L150">
        <f>IF(F150="",0,1)</f>
        <v>0</v>
      </c>
    </row>
    <row r="151" spans="1:12" x14ac:dyDescent="0.25">
      <c r="A151" s="5"/>
      <c r="B151" s="12"/>
      <c r="C151" t="str">
        <f>IF(A151="","",IF(ISNUMBER(MATCH(A151,'Ingrédients'!$A$5:$A$154,0)),INDEX('Ingrédients'!$B$5:$B$154,MATCH(A151,'Ingrédients'!$A$5:$A$154,0)),IF(ISNUMBER(MATCH(A151,'Recettes de base'!$H$5:$H$19,0)),INDEX('Recettes de base'!$I$5:$I$19,MATCH(A151,'Recettes de base'!$H$5:$H$19,0)),"")))</f>
        <v/>
      </c>
      <c r="D151" s="13" t="str">
        <f>IF(A151="","",IF(ISNUMBER(MATCH(A151,'Ingrédients'!$A$5:$A$154,0)),INDEX('Ingrédients'!$G$5:$G$154,MATCH(A151,'Ingrédients'!$A$5:$A$154,0)),IF(ISNUMBER(MATCH(A151,'Recettes de base'!$H$5:$H$19,0)),INDEX('Recettes de base'!$J$5:$J$19,MATCH(A151,'Recettes de base'!$H$5:$H$19,0)),"")))</f>
        <v/>
      </c>
      <c r="E151" s="15" t="str">
        <f>IF(OR(A151="",NOT(ISNUMBER(B151)),NOT(ISNUMBER(D151))),"",ROUND(B151*D151,2))</f>
        <v/>
      </c>
      <c r="F151" s="10" t="str">
        <f>IF(A151="","",IF(OR(ISNUMBER(MATCH(A151,'Ingrédients'!$A$5:$A$154,0)),ISNUMBER(MATCH(A151,'Recettes de base'!$H$5:$H$19,0))),IF(NOT(ISNUMBER(D151)),"prix manquant",IF(NOT(ISNUMBER(B151)),"quantité manquante",IF(ISNUMBER(MATCH(A151,'Ingrédients'!$A$5:$A$154,0)),"",IF(INDEX('Recettes de base'!$K$5:$K$19,MATCH(A151,'Recettes de base'!$H$5:$H$19,0))&gt;0,"recette de base incomplète","")))),"introuvable"))</f>
        <v/>
      </c>
      <c r="K151" t="str">
        <f>IF('Ingrédients'!A151="","",'Ingrédients'!A151)</f>
        <v/>
      </c>
      <c r="L151">
        <f>IF(F151="",0,1)</f>
        <v>0</v>
      </c>
    </row>
    <row r="152" spans="1:12" x14ac:dyDescent="0.25">
      <c r="A152" s="5"/>
      <c r="B152" s="12"/>
      <c r="C152" t="str">
        <f>IF(A152="","",IF(ISNUMBER(MATCH(A152,'Ingrédients'!$A$5:$A$154,0)),INDEX('Ingrédients'!$B$5:$B$154,MATCH(A152,'Ingrédients'!$A$5:$A$154,0)),IF(ISNUMBER(MATCH(A152,'Recettes de base'!$H$5:$H$19,0)),INDEX('Recettes de base'!$I$5:$I$19,MATCH(A152,'Recettes de base'!$H$5:$H$19,0)),"")))</f>
        <v/>
      </c>
      <c r="D152" s="13" t="str">
        <f>IF(A152="","",IF(ISNUMBER(MATCH(A152,'Ingrédients'!$A$5:$A$154,0)),INDEX('Ingrédients'!$G$5:$G$154,MATCH(A152,'Ingrédients'!$A$5:$A$154,0)),IF(ISNUMBER(MATCH(A152,'Recettes de base'!$H$5:$H$19,0)),INDEX('Recettes de base'!$J$5:$J$19,MATCH(A152,'Recettes de base'!$H$5:$H$19,0)),"")))</f>
        <v/>
      </c>
      <c r="E152" s="15" t="str">
        <f>IF(OR(A152="",NOT(ISNUMBER(B152)),NOT(ISNUMBER(D152))),"",ROUND(B152*D152,2))</f>
        <v/>
      </c>
      <c r="F152" s="10" t="str">
        <f>IF(A152="","",IF(OR(ISNUMBER(MATCH(A152,'Ingrédients'!$A$5:$A$154,0)),ISNUMBER(MATCH(A152,'Recettes de base'!$H$5:$H$19,0))),IF(NOT(ISNUMBER(D152)),"prix manquant",IF(NOT(ISNUMBER(B152)),"quantité manquante",IF(ISNUMBER(MATCH(A152,'Ingrédients'!$A$5:$A$154,0)),"",IF(INDEX('Recettes de base'!$K$5:$K$19,MATCH(A152,'Recettes de base'!$H$5:$H$19,0))&gt;0,"recette de base incomplète","")))),"introuvable"))</f>
        <v/>
      </c>
      <c r="K152" t="str">
        <f>IF('Ingrédients'!A152="","",'Ingrédients'!A152)</f>
        <v/>
      </c>
      <c r="L152">
        <f>IF(F152="",0,1)</f>
        <v>0</v>
      </c>
    </row>
    <row r="153" spans="1:12" x14ac:dyDescent="0.25">
      <c r="A153" s="5"/>
      <c r="B153" s="12"/>
      <c r="C153" t="str">
        <f>IF(A153="","",IF(ISNUMBER(MATCH(A153,'Ingrédients'!$A$5:$A$154,0)),INDEX('Ingrédients'!$B$5:$B$154,MATCH(A153,'Ingrédients'!$A$5:$A$154,0)),IF(ISNUMBER(MATCH(A153,'Recettes de base'!$H$5:$H$19,0)),INDEX('Recettes de base'!$I$5:$I$19,MATCH(A153,'Recettes de base'!$H$5:$H$19,0)),"")))</f>
        <v/>
      </c>
      <c r="D153" s="13" t="str">
        <f>IF(A153="","",IF(ISNUMBER(MATCH(A153,'Ingrédients'!$A$5:$A$154,0)),INDEX('Ingrédients'!$G$5:$G$154,MATCH(A153,'Ingrédients'!$A$5:$A$154,0)),IF(ISNUMBER(MATCH(A153,'Recettes de base'!$H$5:$H$19,0)),INDEX('Recettes de base'!$J$5:$J$19,MATCH(A153,'Recettes de base'!$H$5:$H$19,0)),"")))</f>
        <v/>
      </c>
      <c r="E153" s="15" t="str">
        <f>IF(OR(A153="",NOT(ISNUMBER(B153)),NOT(ISNUMBER(D153))),"",ROUND(B153*D153,2))</f>
        <v/>
      </c>
      <c r="F153" s="10" t="str">
        <f>IF(A153="","",IF(OR(ISNUMBER(MATCH(A153,'Ingrédients'!$A$5:$A$154,0)),ISNUMBER(MATCH(A153,'Recettes de base'!$H$5:$H$19,0))),IF(NOT(ISNUMBER(D153)),"prix manquant",IF(NOT(ISNUMBER(B153)),"quantité manquante",IF(ISNUMBER(MATCH(A153,'Ingrédients'!$A$5:$A$154,0)),"",IF(INDEX('Recettes de base'!$K$5:$K$19,MATCH(A153,'Recettes de base'!$H$5:$H$19,0))&gt;0,"recette de base incomplète","")))),"introuvable"))</f>
        <v/>
      </c>
      <c r="K153" t="str">
        <f>IF('Ingrédients'!A153="","",'Ingrédients'!A153)</f>
        <v/>
      </c>
      <c r="L153">
        <f>IF(F153="",0,1)</f>
        <v>0</v>
      </c>
    </row>
    <row r="154" spans="1:12" x14ac:dyDescent="0.25">
      <c r="A154" s="5"/>
      <c r="B154" s="12"/>
      <c r="C154" t="str">
        <f>IF(A154="","",IF(ISNUMBER(MATCH(A154,'Ingrédients'!$A$5:$A$154,0)),INDEX('Ingrédients'!$B$5:$B$154,MATCH(A154,'Ingrédients'!$A$5:$A$154,0)),IF(ISNUMBER(MATCH(A154,'Recettes de base'!$H$5:$H$19,0)),INDEX('Recettes de base'!$I$5:$I$19,MATCH(A154,'Recettes de base'!$H$5:$H$19,0)),"")))</f>
        <v/>
      </c>
      <c r="D154" s="13" t="str">
        <f>IF(A154="","",IF(ISNUMBER(MATCH(A154,'Ingrédients'!$A$5:$A$154,0)),INDEX('Ingrédients'!$G$5:$G$154,MATCH(A154,'Ingrédients'!$A$5:$A$154,0)),IF(ISNUMBER(MATCH(A154,'Recettes de base'!$H$5:$H$19,0)),INDEX('Recettes de base'!$J$5:$J$19,MATCH(A154,'Recettes de base'!$H$5:$H$19,0)),"")))</f>
        <v/>
      </c>
      <c r="E154" s="15" t="str">
        <f>IF(OR(A154="",NOT(ISNUMBER(B154)),NOT(ISNUMBER(D154))),"",ROUND(B154*D154,2))</f>
        <v/>
      </c>
      <c r="F154" s="10" t="str">
        <f>IF(A154="","",IF(OR(ISNUMBER(MATCH(A154,'Ingrédients'!$A$5:$A$154,0)),ISNUMBER(MATCH(A154,'Recettes de base'!$H$5:$H$19,0))),IF(NOT(ISNUMBER(D154)),"prix manquant",IF(NOT(ISNUMBER(B154)),"quantité manquante",IF(ISNUMBER(MATCH(A154,'Ingrédients'!$A$5:$A$154,0)),"",IF(INDEX('Recettes de base'!$K$5:$K$19,MATCH(A154,'Recettes de base'!$H$5:$H$19,0))&gt;0,"recette de base incomplète","")))),"introuvable"))</f>
        <v/>
      </c>
      <c r="K154" t="str">
        <f>IF('Ingrédients'!A154="","",'Ingrédients'!A154)</f>
        <v/>
      </c>
      <c r="L154">
        <f>IF(F154="",0,1)</f>
        <v>0</v>
      </c>
    </row>
    <row r="155" spans="1:12" x14ac:dyDescent="0.25">
      <c r="A155" s="5"/>
      <c r="B155" s="12"/>
      <c r="C155" t="str">
        <f>IF(A155="","",IF(ISNUMBER(MATCH(A155,'Ingrédients'!$A$5:$A$154,0)),INDEX('Ingrédients'!$B$5:$B$154,MATCH(A155,'Ingrédients'!$A$5:$A$154,0)),IF(ISNUMBER(MATCH(A155,'Recettes de base'!$H$5:$H$19,0)),INDEX('Recettes de base'!$I$5:$I$19,MATCH(A155,'Recettes de base'!$H$5:$H$19,0)),"")))</f>
        <v/>
      </c>
      <c r="D155" s="13" t="str">
        <f>IF(A155="","",IF(ISNUMBER(MATCH(A155,'Ingrédients'!$A$5:$A$154,0)),INDEX('Ingrédients'!$G$5:$G$154,MATCH(A155,'Ingrédients'!$A$5:$A$154,0)),IF(ISNUMBER(MATCH(A155,'Recettes de base'!$H$5:$H$19,0)),INDEX('Recettes de base'!$J$5:$J$19,MATCH(A155,'Recettes de base'!$H$5:$H$19,0)),"")))</f>
        <v/>
      </c>
      <c r="E155" s="15" t="str">
        <f>IF(OR(A155="",NOT(ISNUMBER(B155)),NOT(ISNUMBER(D155))),"",ROUND(B155*D155,2))</f>
        <v/>
      </c>
      <c r="F155" s="10" t="str">
        <f>IF(A155="","",IF(OR(ISNUMBER(MATCH(A155,'Ingrédients'!$A$5:$A$154,0)),ISNUMBER(MATCH(A155,'Recettes de base'!$H$5:$H$19,0))),IF(NOT(ISNUMBER(D155)),"prix manquant",IF(NOT(ISNUMBER(B155)),"quantité manquante",IF(ISNUMBER(MATCH(A155,'Ingrédients'!$A$5:$A$154,0)),"",IF(INDEX('Recettes de base'!$K$5:$K$19,MATCH(A155,'Recettes de base'!$H$5:$H$19,0))&gt;0,"recette de base incomplète","")))),"introuvable"))</f>
        <v/>
      </c>
      <c r="K155" t="str">
        <f>'Recettes de base'!H5</f>
        <v>Sauce au vin rouge</v>
      </c>
      <c r="L155">
        <f>IF(F155="",0,1)</f>
        <v>0</v>
      </c>
    </row>
    <row r="156" spans="1:12" x14ac:dyDescent="0.25">
      <c r="A156" s="5"/>
      <c r="B156" s="12"/>
      <c r="C156" t="str">
        <f>IF(A156="","",IF(ISNUMBER(MATCH(A156,'Ingrédients'!$A$5:$A$154,0)),INDEX('Ingrédients'!$B$5:$B$154,MATCH(A156,'Ingrédients'!$A$5:$A$154,0)),IF(ISNUMBER(MATCH(A156,'Recettes de base'!$H$5:$H$19,0)),INDEX('Recettes de base'!$I$5:$I$19,MATCH(A156,'Recettes de base'!$H$5:$H$19,0)),"")))</f>
        <v/>
      </c>
      <c r="D156" s="13" t="str">
        <f>IF(A156="","",IF(ISNUMBER(MATCH(A156,'Ingrédients'!$A$5:$A$154,0)),INDEX('Ingrédients'!$G$5:$G$154,MATCH(A156,'Ingrédients'!$A$5:$A$154,0)),IF(ISNUMBER(MATCH(A156,'Recettes de base'!$H$5:$H$19,0)),INDEX('Recettes de base'!$J$5:$J$19,MATCH(A156,'Recettes de base'!$H$5:$H$19,0)),"")))</f>
        <v/>
      </c>
      <c r="E156" s="15" t="str">
        <f>IF(OR(A156="",NOT(ISNUMBER(B156)),NOT(ISNUMBER(D156))),"",ROUND(B156*D156,2))</f>
        <v/>
      </c>
      <c r="F156" s="10" t="str">
        <f>IF(A156="","",IF(OR(ISNUMBER(MATCH(A156,'Ingrédients'!$A$5:$A$154,0)),ISNUMBER(MATCH(A156,'Recettes de base'!$H$5:$H$19,0))),IF(NOT(ISNUMBER(D156)),"prix manquant",IF(NOT(ISNUMBER(B156)),"quantité manquante",IF(ISNUMBER(MATCH(A156,'Ingrédients'!$A$5:$A$154,0)),"",IF(INDEX('Recettes de base'!$K$5:$K$19,MATCH(A156,'Recettes de base'!$H$5:$H$19,0))&gt;0,"recette de base incomplète","")))),"introuvable"))</f>
        <v/>
      </c>
      <c r="K156" t="str">
        <f>'Recettes de base'!H6</f>
        <v/>
      </c>
      <c r="L156">
        <f>IF(F156="",0,1)</f>
        <v>0</v>
      </c>
    </row>
    <row r="157" spans="1:12" x14ac:dyDescent="0.25">
      <c r="A157" s="5"/>
      <c r="B157" s="12"/>
      <c r="C157" t="str">
        <f>IF(A157="","",IF(ISNUMBER(MATCH(A157,'Ingrédients'!$A$5:$A$154,0)),INDEX('Ingrédients'!$B$5:$B$154,MATCH(A157,'Ingrédients'!$A$5:$A$154,0)),IF(ISNUMBER(MATCH(A157,'Recettes de base'!$H$5:$H$19,0)),INDEX('Recettes de base'!$I$5:$I$19,MATCH(A157,'Recettes de base'!$H$5:$H$19,0)),"")))</f>
        <v/>
      </c>
      <c r="D157" s="13" t="str">
        <f>IF(A157="","",IF(ISNUMBER(MATCH(A157,'Ingrédients'!$A$5:$A$154,0)),INDEX('Ingrédients'!$G$5:$G$154,MATCH(A157,'Ingrédients'!$A$5:$A$154,0)),IF(ISNUMBER(MATCH(A157,'Recettes de base'!$H$5:$H$19,0)),INDEX('Recettes de base'!$J$5:$J$19,MATCH(A157,'Recettes de base'!$H$5:$H$19,0)),"")))</f>
        <v/>
      </c>
      <c r="E157" s="15" t="str">
        <f>IF(OR(A157="",NOT(ISNUMBER(B157)),NOT(ISNUMBER(D157))),"",ROUND(B157*D157,2))</f>
        <v/>
      </c>
      <c r="F157" s="10" t="str">
        <f>IF(A157="","",IF(OR(ISNUMBER(MATCH(A157,'Ingrédients'!$A$5:$A$154,0)),ISNUMBER(MATCH(A157,'Recettes de base'!$H$5:$H$19,0))),IF(NOT(ISNUMBER(D157)),"prix manquant",IF(NOT(ISNUMBER(B157)),"quantité manquante",IF(ISNUMBER(MATCH(A157,'Ingrédients'!$A$5:$A$154,0)),"",IF(INDEX('Recettes de base'!$K$5:$K$19,MATCH(A157,'Recettes de base'!$H$5:$H$19,0))&gt;0,"recette de base incomplète","")))),"introuvable"))</f>
        <v/>
      </c>
      <c r="K157" t="str">
        <f>'Recettes de base'!H7</f>
        <v/>
      </c>
      <c r="L157">
        <f>IF(F157="",0,1)</f>
        <v>0</v>
      </c>
    </row>
    <row r="158" spans="1:12" x14ac:dyDescent="0.25">
      <c r="A158" s="5"/>
      <c r="B158" s="12"/>
      <c r="C158" t="str">
        <f>IF(A158="","",IF(ISNUMBER(MATCH(A158,'Ingrédients'!$A$5:$A$154,0)),INDEX('Ingrédients'!$B$5:$B$154,MATCH(A158,'Ingrédients'!$A$5:$A$154,0)),IF(ISNUMBER(MATCH(A158,'Recettes de base'!$H$5:$H$19,0)),INDEX('Recettes de base'!$I$5:$I$19,MATCH(A158,'Recettes de base'!$H$5:$H$19,0)),"")))</f>
        <v/>
      </c>
      <c r="D158" s="13" t="str">
        <f>IF(A158="","",IF(ISNUMBER(MATCH(A158,'Ingrédients'!$A$5:$A$154,0)),INDEX('Ingrédients'!$G$5:$G$154,MATCH(A158,'Ingrédients'!$A$5:$A$154,0)),IF(ISNUMBER(MATCH(A158,'Recettes de base'!$H$5:$H$19,0)),INDEX('Recettes de base'!$J$5:$J$19,MATCH(A158,'Recettes de base'!$H$5:$H$19,0)),"")))</f>
        <v/>
      </c>
      <c r="E158" s="15" t="str">
        <f>IF(OR(A158="",NOT(ISNUMBER(B158)),NOT(ISNUMBER(D158))),"",ROUND(B158*D158,2))</f>
        <v/>
      </c>
      <c r="F158" s="10" t="str">
        <f>IF(A158="","",IF(OR(ISNUMBER(MATCH(A158,'Ingrédients'!$A$5:$A$154,0)),ISNUMBER(MATCH(A158,'Recettes de base'!$H$5:$H$19,0))),IF(NOT(ISNUMBER(D158)),"prix manquant",IF(NOT(ISNUMBER(B158)),"quantité manquante",IF(ISNUMBER(MATCH(A158,'Ingrédients'!$A$5:$A$154,0)),"",IF(INDEX('Recettes de base'!$K$5:$K$19,MATCH(A158,'Recettes de base'!$H$5:$H$19,0))&gt;0,"recette de base incomplète","")))),"introuvable"))</f>
        <v/>
      </c>
      <c r="K158" t="str">
        <f>'Recettes de base'!H8</f>
        <v/>
      </c>
      <c r="L158">
        <f>IF(F158="",0,1)</f>
        <v>0</v>
      </c>
    </row>
    <row r="159" spans="1:12" x14ac:dyDescent="0.25">
      <c r="A159" s="5"/>
      <c r="B159" s="12"/>
      <c r="C159" t="str">
        <f>IF(A159="","",IF(ISNUMBER(MATCH(A159,'Ingrédients'!$A$5:$A$154,0)),INDEX('Ingrédients'!$B$5:$B$154,MATCH(A159,'Ingrédients'!$A$5:$A$154,0)),IF(ISNUMBER(MATCH(A159,'Recettes de base'!$H$5:$H$19,0)),INDEX('Recettes de base'!$I$5:$I$19,MATCH(A159,'Recettes de base'!$H$5:$H$19,0)),"")))</f>
        <v/>
      </c>
      <c r="D159" s="13" t="str">
        <f>IF(A159="","",IF(ISNUMBER(MATCH(A159,'Ingrédients'!$A$5:$A$154,0)),INDEX('Ingrédients'!$G$5:$G$154,MATCH(A159,'Ingrédients'!$A$5:$A$154,0)),IF(ISNUMBER(MATCH(A159,'Recettes de base'!$H$5:$H$19,0)),INDEX('Recettes de base'!$J$5:$J$19,MATCH(A159,'Recettes de base'!$H$5:$H$19,0)),"")))</f>
        <v/>
      </c>
      <c r="E159" s="15" t="str">
        <f>IF(OR(A159="",NOT(ISNUMBER(B159)),NOT(ISNUMBER(D159))),"",ROUND(B159*D159,2))</f>
        <v/>
      </c>
      <c r="F159" s="10" t="str">
        <f>IF(A159="","",IF(OR(ISNUMBER(MATCH(A159,'Ingrédients'!$A$5:$A$154,0)),ISNUMBER(MATCH(A159,'Recettes de base'!$H$5:$H$19,0))),IF(NOT(ISNUMBER(D159)),"prix manquant",IF(NOT(ISNUMBER(B159)),"quantité manquante",IF(ISNUMBER(MATCH(A159,'Ingrédients'!$A$5:$A$154,0)),"",IF(INDEX('Recettes de base'!$K$5:$K$19,MATCH(A159,'Recettes de base'!$H$5:$H$19,0))&gt;0,"recette de base incomplète","")))),"introuvable"))</f>
        <v/>
      </c>
      <c r="K159" t="str">
        <f>'Recettes de base'!H9</f>
        <v/>
      </c>
      <c r="L159">
        <f>IF(F159="",0,1)</f>
        <v>0</v>
      </c>
    </row>
    <row r="160" spans="1:12" x14ac:dyDescent="0.25">
      <c r="A160" s="5"/>
      <c r="B160" s="12"/>
      <c r="C160" t="str">
        <f>IF(A160="","",IF(ISNUMBER(MATCH(A160,'Ingrédients'!$A$5:$A$154,0)),INDEX('Ingrédients'!$B$5:$B$154,MATCH(A160,'Ingrédients'!$A$5:$A$154,0)),IF(ISNUMBER(MATCH(A160,'Recettes de base'!$H$5:$H$19,0)),INDEX('Recettes de base'!$I$5:$I$19,MATCH(A160,'Recettes de base'!$H$5:$H$19,0)),"")))</f>
        <v/>
      </c>
      <c r="D160" s="13" t="str">
        <f>IF(A160="","",IF(ISNUMBER(MATCH(A160,'Ingrédients'!$A$5:$A$154,0)),INDEX('Ingrédients'!$G$5:$G$154,MATCH(A160,'Ingrédients'!$A$5:$A$154,0)),IF(ISNUMBER(MATCH(A160,'Recettes de base'!$H$5:$H$19,0)),INDEX('Recettes de base'!$J$5:$J$19,MATCH(A160,'Recettes de base'!$H$5:$H$19,0)),"")))</f>
        <v/>
      </c>
      <c r="E160" s="15" t="str">
        <f>IF(OR(A160="",NOT(ISNUMBER(B160)),NOT(ISNUMBER(D160))),"",ROUND(B160*D160,2))</f>
        <v/>
      </c>
      <c r="F160" s="10" t="str">
        <f>IF(A160="","",IF(OR(ISNUMBER(MATCH(A160,'Ingrédients'!$A$5:$A$154,0)),ISNUMBER(MATCH(A160,'Recettes de base'!$H$5:$H$19,0))),IF(NOT(ISNUMBER(D160)),"prix manquant",IF(NOT(ISNUMBER(B160)),"quantité manquante",IF(ISNUMBER(MATCH(A160,'Ingrédients'!$A$5:$A$154,0)),"",IF(INDEX('Recettes de base'!$K$5:$K$19,MATCH(A160,'Recettes de base'!$H$5:$H$19,0))&gt;0,"recette de base incomplète","")))),"introuvable"))</f>
        <v/>
      </c>
      <c r="K160" t="str">
        <f>'Recettes de base'!H10</f>
        <v/>
      </c>
      <c r="L160">
        <f>IF(F160="",0,1)</f>
        <v>0</v>
      </c>
    </row>
    <row r="161" spans="1:12" x14ac:dyDescent="0.25">
      <c r="A161" s="5"/>
      <c r="B161" s="12"/>
      <c r="C161" t="str">
        <f>IF(A161="","",IF(ISNUMBER(MATCH(A161,'Ingrédients'!$A$5:$A$154,0)),INDEX('Ingrédients'!$B$5:$B$154,MATCH(A161,'Ingrédients'!$A$5:$A$154,0)),IF(ISNUMBER(MATCH(A161,'Recettes de base'!$H$5:$H$19,0)),INDEX('Recettes de base'!$I$5:$I$19,MATCH(A161,'Recettes de base'!$H$5:$H$19,0)),"")))</f>
        <v/>
      </c>
      <c r="D161" s="13" t="str">
        <f>IF(A161="","",IF(ISNUMBER(MATCH(A161,'Ingrédients'!$A$5:$A$154,0)),INDEX('Ingrédients'!$G$5:$G$154,MATCH(A161,'Ingrédients'!$A$5:$A$154,0)),IF(ISNUMBER(MATCH(A161,'Recettes de base'!$H$5:$H$19,0)),INDEX('Recettes de base'!$J$5:$J$19,MATCH(A161,'Recettes de base'!$H$5:$H$19,0)),"")))</f>
        <v/>
      </c>
      <c r="E161" s="15" t="str">
        <f>IF(OR(A161="",NOT(ISNUMBER(B161)),NOT(ISNUMBER(D161))),"",ROUND(B161*D161,2))</f>
        <v/>
      </c>
      <c r="F161" s="10" t="str">
        <f>IF(A161="","",IF(OR(ISNUMBER(MATCH(A161,'Ingrédients'!$A$5:$A$154,0)),ISNUMBER(MATCH(A161,'Recettes de base'!$H$5:$H$19,0))),IF(NOT(ISNUMBER(D161)),"prix manquant",IF(NOT(ISNUMBER(B161)),"quantité manquante",IF(ISNUMBER(MATCH(A161,'Ingrédients'!$A$5:$A$154,0)),"",IF(INDEX('Recettes de base'!$K$5:$K$19,MATCH(A161,'Recettes de base'!$H$5:$H$19,0))&gt;0,"recette de base incomplète","")))),"introuvable"))</f>
        <v/>
      </c>
      <c r="K161" t="str">
        <f>'Recettes de base'!H11</f>
        <v/>
      </c>
      <c r="L161">
        <f>IF(F161="",0,1)</f>
        <v>0</v>
      </c>
    </row>
    <row r="162" spans="1:11" x14ac:dyDescent="0.25">
      <c r="A162" s="16" t="s">
        <v>47</v>
      </c>
      <c r="E162" s="9" t="str">
        <f>IF(A145="","",ROUND(SUM(E147:E161),2))</f>
        <v/>
      </c>
      <c r="K162" t="str">
        <f>'Recettes de base'!H12</f>
        <v/>
      </c>
    </row>
    <row r="163" spans="1:11" x14ac:dyDescent="0.25">
      <c r="A163" s="16" t="s">
        <v>50</v>
      </c>
      <c r="E163" s="9" t="str">
        <f>IF(OR(A145="",NOT(ISNUMBER(C145))),"",IF(C145&lt;=0,"",ROUND(E162/C145,2)))</f>
        <v/>
      </c>
      <c r="K163" t="str">
        <f>'Recettes de base'!H13</f>
        <v/>
      </c>
    </row>
    <row r="164" spans="11:11" x14ac:dyDescent="0.25">
      <c r="K164" t="str">
        <f>'Recettes de base'!H14</f>
        <v/>
      </c>
    </row>
    <row r="165" spans="1:11" x14ac:dyDescent="0.25">
      <c r="A165" s="11"/>
      <c r="B165" s="2" t="s">
        <v>52</v>
      </c>
      <c r="C165" s="5"/>
      <c r="D165" s="2" t="str">
        <f>IF(C165=1,"portion","portions")</f>
        <v>portions</v>
      </c>
      <c r="E165" s="10" t="str">
        <f>IF(A165="","",IF(COUNTIF($H$5:$H$34,A165)&gt;1,"nom en double, seul le premier compte",IF(NOT(ISNUMBER(C165)),"«donne … portions» manque",IF(C165&lt;=0,"«donne … portions» manque",IF(SUM(L167:L181)&gt;0,"vérifier les lignes avec remarque","")))))</f>
        <v/>
      </c>
      <c r="K165" t="str">
        <f>'Recettes de base'!H15</f>
        <v/>
      </c>
    </row>
    <row r="166" spans="1:11" x14ac:dyDescent="0.25">
      <c r="A166" s="4" t="s">
        <v>43</v>
      </c>
      <c r="B166" s="4" t="s">
        <v>44</v>
      </c>
      <c r="C166" s="4" t="s">
        <v>18</v>
      </c>
      <c r="D166" s="4" t="s">
        <v>45</v>
      </c>
      <c r="E166" s="4" t="s">
        <v>46</v>
      </c>
      <c r="F166" s="4" t="s">
        <v>24</v>
      </c>
      <c r="K166" t="str">
        <f>'Recettes de base'!H16</f>
        <v/>
      </c>
    </row>
    <row r="167" spans="1:12" x14ac:dyDescent="0.25">
      <c r="A167" s="5"/>
      <c r="B167" s="12"/>
      <c r="C167" t="str">
        <f>IF(A167="","",IF(ISNUMBER(MATCH(A167,'Ingrédients'!$A$5:$A$154,0)),INDEX('Ingrédients'!$B$5:$B$154,MATCH(A167,'Ingrédients'!$A$5:$A$154,0)),IF(ISNUMBER(MATCH(A167,'Recettes de base'!$H$5:$H$19,0)),INDEX('Recettes de base'!$I$5:$I$19,MATCH(A167,'Recettes de base'!$H$5:$H$19,0)),"")))</f>
        <v/>
      </c>
      <c r="D167" s="13" t="str">
        <f>IF(A167="","",IF(ISNUMBER(MATCH(A167,'Ingrédients'!$A$5:$A$154,0)),INDEX('Ingrédients'!$G$5:$G$154,MATCH(A167,'Ingrédients'!$A$5:$A$154,0)),IF(ISNUMBER(MATCH(A167,'Recettes de base'!$H$5:$H$19,0)),INDEX('Recettes de base'!$J$5:$J$19,MATCH(A167,'Recettes de base'!$H$5:$H$19,0)),"")))</f>
        <v/>
      </c>
      <c r="E167" s="15" t="str">
        <f>IF(OR(A167="",NOT(ISNUMBER(B167)),NOT(ISNUMBER(D167))),"",ROUND(B167*D167,2))</f>
        <v/>
      </c>
      <c r="F167" s="10" t="str">
        <f>IF(A167="","",IF(OR(ISNUMBER(MATCH(A167,'Ingrédients'!$A$5:$A$154,0)),ISNUMBER(MATCH(A167,'Recettes de base'!$H$5:$H$19,0))),IF(NOT(ISNUMBER(D167)),"prix manquant",IF(NOT(ISNUMBER(B167)),"quantité manquante",IF(ISNUMBER(MATCH(A167,'Ingrédients'!$A$5:$A$154,0)),"",IF(INDEX('Recettes de base'!$K$5:$K$19,MATCH(A167,'Recettes de base'!$H$5:$H$19,0))&gt;0,"recette de base incomplète","")))),"introuvable"))</f>
        <v/>
      </c>
      <c r="K167" t="str">
        <f>'Recettes de base'!H17</f>
        <v/>
      </c>
      <c r="L167">
        <f>IF(F167="",0,1)</f>
        <v>0</v>
      </c>
    </row>
    <row r="168" spans="1:12" x14ac:dyDescent="0.25">
      <c r="A168" s="5"/>
      <c r="B168" s="12"/>
      <c r="C168" t="str">
        <f>IF(A168="","",IF(ISNUMBER(MATCH(A168,'Ingrédients'!$A$5:$A$154,0)),INDEX('Ingrédients'!$B$5:$B$154,MATCH(A168,'Ingrédients'!$A$5:$A$154,0)),IF(ISNUMBER(MATCH(A168,'Recettes de base'!$H$5:$H$19,0)),INDEX('Recettes de base'!$I$5:$I$19,MATCH(A168,'Recettes de base'!$H$5:$H$19,0)),"")))</f>
        <v/>
      </c>
      <c r="D168" s="13" t="str">
        <f>IF(A168="","",IF(ISNUMBER(MATCH(A168,'Ingrédients'!$A$5:$A$154,0)),INDEX('Ingrédients'!$G$5:$G$154,MATCH(A168,'Ingrédients'!$A$5:$A$154,0)),IF(ISNUMBER(MATCH(A168,'Recettes de base'!$H$5:$H$19,0)),INDEX('Recettes de base'!$J$5:$J$19,MATCH(A168,'Recettes de base'!$H$5:$H$19,0)),"")))</f>
        <v/>
      </c>
      <c r="E168" s="15" t="str">
        <f>IF(OR(A168="",NOT(ISNUMBER(B168)),NOT(ISNUMBER(D168))),"",ROUND(B168*D168,2))</f>
        <v/>
      </c>
      <c r="F168" s="10" t="str">
        <f>IF(A168="","",IF(OR(ISNUMBER(MATCH(A168,'Ingrédients'!$A$5:$A$154,0)),ISNUMBER(MATCH(A168,'Recettes de base'!$H$5:$H$19,0))),IF(NOT(ISNUMBER(D168)),"prix manquant",IF(NOT(ISNUMBER(B168)),"quantité manquante",IF(ISNUMBER(MATCH(A168,'Ingrédients'!$A$5:$A$154,0)),"",IF(INDEX('Recettes de base'!$K$5:$K$19,MATCH(A168,'Recettes de base'!$H$5:$H$19,0))&gt;0,"recette de base incomplète","")))),"introuvable"))</f>
        <v/>
      </c>
      <c r="K168" t="str">
        <f>'Recettes de base'!H18</f>
        <v/>
      </c>
      <c r="L168">
        <f>IF(F168="",0,1)</f>
        <v>0</v>
      </c>
    </row>
    <row r="169" spans="1:12" x14ac:dyDescent="0.25">
      <c r="A169" s="5"/>
      <c r="B169" s="12"/>
      <c r="C169" t="str">
        <f>IF(A169="","",IF(ISNUMBER(MATCH(A169,'Ingrédients'!$A$5:$A$154,0)),INDEX('Ingrédients'!$B$5:$B$154,MATCH(A169,'Ingrédients'!$A$5:$A$154,0)),IF(ISNUMBER(MATCH(A169,'Recettes de base'!$H$5:$H$19,0)),INDEX('Recettes de base'!$I$5:$I$19,MATCH(A169,'Recettes de base'!$H$5:$H$19,0)),"")))</f>
        <v/>
      </c>
      <c r="D169" s="13" t="str">
        <f>IF(A169="","",IF(ISNUMBER(MATCH(A169,'Ingrédients'!$A$5:$A$154,0)),INDEX('Ingrédients'!$G$5:$G$154,MATCH(A169,'Ingrédients'!$A$5:$A$154,0)),IF(ISNUMBER(MATCH(A169,'Recettes de base'!$H$5:$H$19,0)),INDEX('Recettes de base'!$J$5:$J$19,MATCH(A169,'Recettes de base'!$H$5:$H$19,0)),"")))</f>
        <v/>
      </c>
      <c r="E169" s="15" t="str">
        <f>IF(OR(A169="",NOT(ISNUMBER(B169)),NOT(ISNUMBER(D169))),"",ROUND(B169*D169,2))</f>
        <v/>
      </c>
      <c r="F169" s="10" t="str">
        <f>IF(A169="","",IF(OR(ISNUMBER(MATCH(A169,'Ingrédients'!$A$5:$A$154,0)),ISNUMBER(MATCH(A169,'Recettes de base'!$H$5:$H$19,0))),IF(NOT(ISNUMBER(D169)),"prix manquant",IF(NOT(ISNUMBER(B169)),"quantité manquante",IF(ISNUMBER(MATCH(A169,'Ingrédients'!$A$5:$A$154,0)),"",IF(INDEX('Recettes de base'!$K$5:$K$19,MATCH(A169,'Recettes de base'!$H$5:$H$19,0))&gt;0,"recette de base incomplète","")))),"introuvable"))</f>
        <v/>
      </c>
      <c r="K169" t="str">
        <f>'Recettes de base'!H19</f>
        <v/>
      </c>
      <c r="L169">
        <f>IF(F169="",0,1)</f>
        <v>0</v>
      </c>
    </row>
    <row r="170" spans="1:12" x14ac:dyDescent="0.25">
      <c r="A170" s="5"/>
      <c r="B170" s="12"/>
      <c r="C170" t="str">
        <f>IF(A170="","",IF(ISNUMBER(MATCH(A170,'Ingrédients'!$A$5:$A$154,0)),INDEX('Ingrédients'!$B$5:$B$154,MATCH(A170,'Ingrédients'!$A$5:$A$154,0)),IF(ISNUMBER(MATCH(A170,'Recettes de base'!$H$5:$H$19,0)),INDEX('Recettes de base'!$I$5:$I$19,MATCH(A170,'Recettes de base'!$H$5:$H$19,0)),"")))</f>
        <v/>
      </c>
      <c r="D170" s="13" t="str">
        <f>IF(A170="","",IF(ISNUMBER(MATCH(A170,'Ingrédients'!$A$5:$A$154,0)),INDEX('Ingrédients'!$G$5:$G$154,MATCH(A170,'Ingrédients'!$A$5:$A$154,0)),IF(ISNUMBER(MATCH(A170,'Recettes de base'!$H$5:$H$19,0)),INDEX('Recettes de base'!$J$5:$J$19,MATCH(A170,'Recettes de base'!$H$5:$H$19,0)),"")))</f>
        <v/>
      </c>
      <c r="E170" s="15" t="str">
        <f>IF(OR(A170="",NOT(ISNUMBER(B170)),NOT(ISNUMBER(D170))),"",ROUND(B170*D170,2))</f>
        <v/>
      </c>
      <c r="F170" s="10" t="str">
        <f>IF(A170="","",IF(OR(ISNUMBER(MATCH(A170,'Ingrédients'!$A$5:$A$154,0)),ISNUMBER(MATCH(A170,'Recettes de base'!$H$5:$H$19,0))),IF(NOT(ISNUMBER(D170)),"prix manquant",IF(NOT(ISNUMBER(B170)),"quantité manquante",IF(ISNUMBER(MATCH(A170,'Ingrédients'!$A$5:$A$154,0)),"",IF(INDEX('Recettes de base'!$K$5:$K$19,MATCH(A170,'Recettes de base'!$H$5:$H$19,0))&gt;0,"recette de base incomplète","")))),"introuvable"))</f>
        <v/>
      </c>
      <c r="L170">
        <f>IF(F170="",0,1)</f>
        <v>0</v>
      </c>
    </row>
    <row r="171" spans="1:12" x14ac:dyDescent="0.25">
      <c r="A171" s="5"/>
      <c r="B171" s="12"/>
      <c r="C171" t="str">
        <f>IF(A171="","",IF(ISNUMBER(MATCH(A171,'Ingrédients'!$A$5:$A$154,0)),INDEX('Ingrédients'!$B$5:$B$154,MATCH(A171,'Ingrédients'!$A$5:$A$154,0)),IF(ISNUMBER(MATCH(A171,'Recettes de base'!$H$5:$H$19,0)),INDEX('Recettes de base'!$I$5:$I$19,MATCH(A171,'Recettes de base'!$H$5:$H$19,0)),"")))</f>
        <v/>
      </c>
      <c r="D171" s="13" t="str">
        <f>IF(A171="","",IF(ISNUMBER(MATCH(A171,'Ingrédients'!$A$5:$A$154,0)),INDEX('Ingrédients'!$G$5:$G$154,MATCH(A171,'Ingrédients'!$A$5:$A$154,0)),IF(ISNUMBER(MATCH(A171,'Recettes de base'!$H$5:$H$19,0)),INDEX('Recettes de base'!$J$5:$J$19,MATCH(A171,'Recettes de base'!$H$5:$H$19,0)),"")))</f>
        <v/>
      </c>
      <c r="E171" s="15" t="str">
        <f>IF(OR(A171="",NOT(ISNUMBER(B171)),NOT(ISNUMBER(D171))),"",ROUND(B171*D171,2))</f>
        <v/>
      </c>
      <c r="F171" s="10" t="str">
        <f>IF(A171="","",IF(OR(ISNUMBER(MATCH(A171,'Ingrédients'!$A$5:$A$154,0)),ISNUMBER(MATCH(A171,'Recettes de base'!$H$5:$H$19,0))),IF(NOT(ISNUMBER(D171)),"prix manquant",IF(NOT(ISNUMBER(B171)),"quantité manquante",IF(ISNUMBER(MATCH(A171,'Ingrédients'!$A$5:$A$154,0)),"",IF(INDEX('Recettes de base'!$K$5:$K$19,MATCH(A171,'Recettes de base'!$H$5:$H$19,0))&gt;0,"recette de base incomplète","")))),"introuvable"))</f>
        <v/>
      </c>
      <c r="L171">
        <f>IF(F171="",0,1)</f>
        <v>0</v>
      </c>
    </row>
    <row r="172" spans="1:12" x14ac:dyDescent="0.25">
      <c r="A172" s="5"/>
      <c r="B172" s="12"/>
      <c r="C172" t="str">
        <f>IF(A172="","",IF(ISNUMBER(MATCH(A172,'Ingrédients'!$A$5:$A$154,0)),INDEX('Ingrédients'!$B$5:$B$154,MATCH(A172,'Ingrédients'!$A$5:$A$154,0)),IF(ISNUMBER(MATCH(A172,'Recettes de base'!$H$5:$H$19,0)),INDEX('Recettes de base'!$I$5:$I$19,MATCH(A172,'Recettes de base'!$H$5:$H$19,0)),"")))</f>
        <v/>
      </c>
      <c r="D172" s="13" t="str">
        <f>IF(A172="","",IF(ISNUMBER(MATCH(A172,'Ingrédients'!$A$5:$A$154,0)),INDEX('Ingrédients'!$G$5:$G$154,MATCH(A172,'Ingrédients'!$A$5:$A$154,0)),IF(ISNUMBER(MATCH(A172,'Recettes de base'!$H$5:$H$19,0)),INDEX('Recettes de base'!$J$5:$J$19,MATCH(A172,'Recettes de base'!$H$5:$H$19,0)),"")))</f>
        <v/>
      </c>
      <c r="E172" s="15" t="str">
        <f>IF(OR(A172="",NOT(ISNUMBER(B172)),NOT(ISNUMBER(D172))),"",ROUND(B172*D172,2))</f>
        <v/>
      </c>
      <c r="F172" s="10" t="str">
        <f>IF(A172="","",IF(OR(ISNUMBER(MATCH(A172,'Ingrédients'!$A$5:$A$154,0)),ISNUMBER(MATCH(A172,'Recettes de base'!$H$5:$H$19,0))),IF(NOT(ISNUMBER(D172)),"prix manquant",IF(NOT(ISNUMBER(B172)),"quantité manquante",IF(ISNUMBER(MATCH(A172,'Ingrédients'!$A$5:$A$154,0)),"",IF(INDEX('Recettes de base'!$K$5:$K$19,MATCH(A172,'Recettes de base'!$H$5:$H$19,0))&gt;0,"recette de base incomplète","")))),"introuvable"))</f>
        <v/>
      </c>
      <c r="L172">
        <f>IF(F172="",0,1)</f>
        <v>0</v>
      </c>
    </row>
    <row r="173" spans="1:12" x14ac:dyDescent="0.25">
      <c r="A173" s="5"/>
      <c r="B173" s="12"/>
      <c r="C173" t="str">
        <f>IF(A173="","",IF(ISNUMBER(MATCH(A173,'Ingrédients'!$A$5:$A$154,0)),INDEX('Ingrédients'!$B$5:$B$154,MATCH(A173,'Ingrédients'!$A$5:$A$154,0)),IF(ISNUMBER(MATCH(A173,'Recettes de base'!$H$5:$H$19,0)),INDEX('Recettes de base'!$I$5:$I$19,MATCH(A173,'Recettes de base'!$H$5:$H$19,0)),"")))</f>
        <v/>
      </c>
      <c r="D173" s="13" t="str">
        <f>IF(A173="","",IF(ISNUMBER(MATCH(A173,'Ingrédients'!$A$5:$A$154,0)),INDEX('Ingrédients'!$G$5:$G$154,MATCH(A173,'Ingrédients'!$A$5:$A$154,0)),IF(ISNUMBER(MATCH(A173,'Recettes de base'!$H$5:$H$19,0)),INDEX('Recettes de base'!$J$5:$J$19,MATCH(A173,'Recettes de base'!$H$5:$H$19,0)),"")))</f>
        <v/>
      </c>
      <c r="E173" s="15" t="str">
        <f>IF(OR(A173="",NOT(ISNUMBER(B173)),NOT(ISNUMBER(D173))),"",ROUND(B173*D173,2))</f>
        <v/>
      </c>
      <c r="F173" s="10" t="str">
        <f>IF(A173="","",IF(OR(ISNUMBER(MATCH(A173,'Ingrédients'!$A$5:$A$154,0)),ISNUMBER(MATCH(A173,'Recettes de base'!$H$5:$H$19,0))),IF(NOT(ISNUMBER(D173)),"prix manquant",IF(NOT(ISNUMBER(B173)),"quantité manquante",IF(ISNUMBER(MATCH(A173,'Ingrédients'!$A$5:$A$154,0)),"",IF(INDEX('Recettes de base'!$K$5:$K$19,MATCH(A173,'Recettes de base'!$H$5:$H$19,0))&gt;0,"recette de base incomplète","")))),"introuvable"))</f>
        <v/>
      </c>
      <c r="L173">
        <f>IF(F173="",0,1)</f>
        <v>0</v>
      </c>
    </row>
    <row r="174" spans="1:12" x14ac:dyDescent="0.25">
      <c r="A174" s="5"/>
      <c r="B174" s="12"/>
      <c r="C174" t="str">
        <f>IF(A174="","",IF(ISNUMBER(MATCH(A174,'Ingrédients'!$A$5:$A$154,0)),INDEX('Ingrédients'!$B$5:$B$154,MATCH(A174,'Ingrédients'!$A$5:$A$154,0)),IF(ISNUMBER(MATCH(A174,'Recettes de base'!$H$5:$H$19,0)),INDEX('Recettes de base'!$I$5:$I$19,MATCH(A174,'Recettes de base'!$H$5:$H$19,0)),"")))</f>
        <v/>
      </c>
      <c r="D174" s="13" t="str">
        <f>IF(A174="","",IF(ISNUMBER(MATCH(A174,'Ingrédients'!$A$5:$A$154,0)),INDEX('Ingrédients'!$G$5:$G$154,MATCH(A174,'Ingrédients'!$A$5:$A$154,0)),IF(ISNUMBER(MATCH(A174,'Recettes de base'!$H$5:$H$19,0)),INDEX('Recettes de base'!$J$5:$J$19,MATCH(A174,'Recettes de base'!$H$5:$H$19,0)),"")))</f>
        <v/>
      </c>
      <c r="E174" s="15" t="str">
        <f>IF(OR(A174="",NOT(ISNUMBER(B174)),NOT(ISNUMBER(D174))),"",ROUND(B174*D174,2))</f>
        <v/>
      </c>
      <c r="F174" s="10" t="str">
        <f>IF(A174="","",IF(OR(ISNUMBER(MATCH(A174,'Ingrédients'!$A$5:$A$154,0)),ISNUMBER(MATCH(A174,'Recettes de base'!$H$5:$H$19,0))),IF(NOT(ISNUMBER(D174)),"prix manquant",IF(NOT(ISNUMBER(B174)),"quantité manquante",IF(ISNUMBER(MATCH(A174,'Ingrédients'!$A$5:$A$154,0)),"",IF(INDEX('Recettes de base'!$K$5:$K$19,MATCH(A174,'Recettes de base'!$H$5:$H$19,0))&gt;0,"recette de base incomplète","")))),"introuvable"))</f>
        <v/>
      </c>
      <c r="L174">
        <f>IF(F174="",0,1)</f>
        <v>0</v>
      </c>
    </row>
    <row r="175" spans="1:12" x14ac:dyDescent="0.25">
      <c r="A175" s="5"/>
      <c r="B175" s="12"/>
      <c r="C175" t="str">
        <f>IF(A175="","",IF(ISNUMBER(MATCH(A175,'Ingrédients'!$A$5:$A$154,0)),INDEX('Ingrédients'!$B$5:$B$154,MATCH(A175,'Ingrédients'!$A$5:$A$154,0)),IF(ISNUMBER(MATCH(A175,'Recettes de base'!$H$5:$H$19,0)),INDEX('Recettes de base'!$I$5:$I$19,MATCH(A175,'Recettes de base'!$H$5:$H$19,0)),"")))</f>
        <v/>
      </c>
      <c r="D175" s="13" t="str">
        <f>IF(A175="","",IF(ISNUMBER(MATCH(A175,'Ingrédients'!$A$5:$A$154,0)),INDEX('Ingrédients'!$G$5:$G$154,MATCH(A175,'Ingrédients'!$A$5:$A$154,0)),IF(ISNUMBER(MATCH(A175,'Recettes de base'!$H$5:$H$19,0)),INDEX('Recettes de base'!$J$5:$J$19,MATCH(A175,'Recettes de base'!$H$5:$H$19,0)),"")))</f>
        <v/>
      </c>
      <c r="E175" s="15" t="str">
        <f>IF(OR(A175="",NOT(ISNUMBER(B175)),NOT(ISNUMBER(D175))),"",ROUND(B175*D175,2))</f>
        <v/>
      </c>
      <c r="F175" s="10" t="str">
        <f>IF(A175="","",IF(OR(ISNUMBER(MATCH(A175,'Ingrédients'!$A$5:$A$154,0)),ISNUMBER(MATCH(A175,'Recettes de base'!$H$5:$H$19,0))),IF(NOT(ISNUMBER(D175)),"prix manquant",IF(NOT(ISNUMBER(B175)),"quantité manquante",IF(ISNUMBER(MATCH(A175,'Ingrédients'!$A$5:$A$154,0)),"",IF(INDEX('Recettes de base'!$K$5:$K$19,MATCH(A175,'Recettes de base'!$H$5:$H$19,0))&gt;0,"recette de base incomplète","")))),"introuvable"))</f>
        <v/>
      </c>
      <c r="L175">
        <f>IF(F175="",0,1)</f>
        <v>0</v>
      </c>
    </row>
    <row r="176" spans="1:12" x14ac:dyDescent="0.25">
      <c r="A176" s="5"/>
      <c r="B176" s="12"/>
      <c r="C176" t="str">
        <f>IF(A176="","",IF(ISNUMBER(MATCH(A176,'Ingrédients'!$A$5:$A$154,0)),INDEX('Ingrédients'!$B$5:$B$154,MATCH(A176,'Ingrédients'!$A$5:$A$154,0)),IF(ISNUMBER(MATCH(A176,'Recettes de base'!$H$5:$H$19,0)),INDEX('Recettes de base'!$I$5:$I$19,MATCH(A176,'Recettes de base'!$H$5:$H$19,0)),"")))</f>
        <v/>
      </c>
      <c r="D176" s="13" t="str">
        <f>IF(A176="","",IF(ISNUMBER(MATCH(A176,'Ingrédients'!$A$5:$A$154,0)),INDEX('Ingrédients'!$G$5:$G$154,MATCH(A176,'Ingrédients'!$A$5:$A$154,0)),IF(ISNUMBER(MATCH(A176,'Recettes de base'!$H$5:$H$19,0)),INDEX('Recettes de base'!$J$5:$J$19,MATCH(A176,'Recettes de base'!$H$5:$H$19,0)),"")))</f>
        <v/>
      </c>
      <c r="E176" s="15" t="str">
        <f>IF(OR(A176="",NOT(ISNUMBER(B176)),NOT(ISNUMBER(D176))),"",ROUND(B176*D176,2))</f>
        <v/>
      </c>
      <c r="F176" s="10" t="str">
        <f>IF(A176="","",IF(OR(ISNUMBER(MATCH(A176,'Ingrédients'!$A$5:$A$154,0)),ISNUMBER(MATCH(A176,'Recettes de base'!$H$5:$H$19,0))),IF(NOT(ISNUMBER(D176)),"prix manquant",IF(NOT(ISNUMBER(B176)),"quantité manquante",IF(ISNUMBER(MATCH(A176,'Ingrédients'!$A$5:$A$154,0)),"",IF(INDEX('Recettes de base'!$K$5:$K$19,MATCH(A176,'Recettes de base'!$H$5:$H$19,0))&gt;0,"recette de base incomplète","")))),"introuvable"))</f>
        <v/>
      </c>
      <c r="L176">
        <f>IF(F176="",0,1)</f>
        <v>0</v>
      </c>
    </row>
    <row r="177" spans="1:12" x14ac:dyDescent="0.25">
      <c r="A177" s="5"/>
      <c r="B177" s="12"/>
      <c r="C177" t="str">
        <f>IF(A177="","",IF(ISNUMBER(MATCH(A177,'Ingrédients'!$A$5:$A$154,0)),INDEX('Ingrédients'!$B$5:$B$154,MATCH(A177,'Ingrédients'!$A$5:$A$154,0)),IF(ISNUMBER(MATCH(A177,'Recettes de base'!$H$5:$H$19,0)),INDEX('Recettes de base'!$I$5:$I$19,MATCH(A177,'Recettes de base'!$H$5:$H$19,0)),"")))</f>
        <v/>
      </c>
      <c r="D177" s="13" t="str">
        <f>IF(A177="","",IF(ISNUMBER(MATCH(A177,'Ingrédients'!$A$5:$A$154,0)),INDEX('Ingrédients'!$G$5:$G$154,MATCH(A177,'Ingrédients'!$A$5:$A$154,0)),IF(ISNUMBER(MATCH(A177,'Recettes de base'!$H$5:$H$19,0)),INDEX('Recettes de base'!$J$5:$J$19,MATCH(A177,'Recettes de base'!$H$5:$H$19,0)),"")))</f>
        <v/>
      </c>
      <c r="E177" s="15" t="str">
        <f>IF(OR(A177="",NOT(ISNUMBER(B177)),NOT(ISNUMBER(D177))),"",ROUND(B177*D177,2))</f>
        <v/>
      </c>
      <c r="F177" s="10" t="str">
        <f>IF(A177="","",IF(OR(ISNUMBER(MATCH(A177,'Ingrédients'!$A$5:$A$154,0)),ISNUMBER(MATCH(A177,'Recettes de base'!$H$5:$H$19,0))),IF(NOT(ISNUMBER(D177)),"prix manquant",IF(NOT(ISNUMBER(B177)),"quantité manquante",IF(ISNUMBER(MATCH(A177,'Ingrédients'!$A$5:$A$154,0)),"",IF(INDEX('Recettes de base'!$K$5:$K$19,MATCH(A177,'Recettes de base'!$H$5:$H$19,0))&gt;0,"recette de base incomplète","")))),"introuvable"))</f>
        <v/>
      </c>
      <c r="L177">
        <f>IF(F177="",0,1)</f>
        <v>0</v>
      </c>
    </row>
    <row r="178" spans="1:12" x14ac:dyDescent="0.25">
      <c r="A178" s="5"/>
      <c r="B178" s="12"/>
      <c r="C178" t="str">
        <f>IF(A178="","",IF(ISNUMBER(MATCH(A178,'Ingrédients'!$A$5:$A$154,0)),INDEX('Ingrédients'!$B$5:$B$154,MATCH(A178,'Ingrédients'!$A$5:$A$154,0)),IF(ISNUMBER(MATCH(A178,'Recettes de base'!$H$5:$H$19,0)),INDEX('Recettes de base'!$I$5:$I$19,MATCH(A178,'Recettes de base'!$H$5:$H$19,0)),"")))</f>
        <v/>
      </c>
      <c r="D178" s="13" t="str">
        <f>IF(A178="","",IF(ISNUMBER(MATCH(A178,'Ingrédients'!$A$5:$A$154,0)),INDEX('Ingrédients'!$G$5:$G$154,MATCH(A178,'Ingrédients'!$A$5:$A$154,0)),IF(ISNUMBER(MATCH(A178,'Recettes de base'!$H$5:$H$19,0)),INDEX('Recettes de base'!$J$5:$J$19,MATCH(A178,'Recettes de base'!$H$5:$H$19,0)),"")))</f>
        <v/>
      </c>
      <c r="E178" s="15" t="str">
        <f>IF(OR(A178="",NOT(ISNUMBER(B178)),NOT(ISNUMBER(D178))),"",ROUND(B178*D178,2))</f>
        <v/>
      </c>
      <c r="F178" s="10" t="str">
        <f>IF(A178="","",IF(OR(ISNUMBER(MATCH(A178,'Ingrédients'!$A$5:$A$154,0)),ISNUMBER(MATCH(A178,'Recettes de base'!$H$5:$H$19,0))),IF(NOT(ISNUMBER(D178)),"prix manquant",IF(NOT(ISNUMBER(B178)),"quantité manquante",IF(ISNUMBER(MATCH(A178,'Ingrédients'!$A$5:$A$154,0)),"",IF(INDEX('Recettes de base'!$K$5:$K$19,MATCH(A178,'Recettes de base'!$H$5:$H$19,0))&gt;0,"recette de base incomplète","")))),"introuvable"))</f>
        <v/>
      </c>
      <c r="L178">
        <f>IF(F178="",0,1)</f>
        <v>0</v>
      </c>
    </row>
    <row r="179" spans="1:12" x14ac:dyDescent="0.25">
      <c r="A179" s="5"/>
      <c r="B179" s="12"/>
      <c r="C179" t="str">
        <f>IF(A179="","",IF(ISNUMBER(MATCH(A179,'Ingrédients'!$A$5:$A$154,0)),INDEX('Ingrédients'!$B$5:$B$154,MATCH(A179,'Ingrédients'!$A$5:$A$154,0)),IF(ISNUMBER(MATCH(A179,'Recettes de base'!$H$5:$H$19,0)),INDEX('Recettes de base'!$I$5:$I$19,MATCH(A179,'Recettes de base'!$H$5:$H$19,0)),"")))</f>
        <v/>
      </c>
      <c r="D179" s="13" t="str">
        <f>IF(A179="","",IF(ISNUMBER(MATCH(A179,'Ingrédients'!$A$5:$A$154,0)),INDEX('Ingrédients'!$G$5:$G$154,MATCH(A179,'Ingrédients'!$A$5:$A$154,0)),IF(ISNUMBER(MATCH(A179,'Recettes de base'!$H$5:$H$19,0)),INDEX('Recettes de base'!$J$5:$J$19,MATCH(A179,'Recettes de base'!$H$5:$H$19,0)),"")))</f>
        <v/>
      </c>
      <c r="E179" s="15" t="str">
        <f>IF(OR(A179="",NOT(ISNUMBER(B179)),NOT(ISNUMBER(D179))),"",ROUND(B179*D179,2))</f>
        <v/>
      </c>
      <c r="F179" s="10" t="str">
        <f>IF(A179="","",IF(OR(ISNUMBER(MATCH(A179,'Ingrédients'!$A$5:$A$154,0)),ISNUMBER(MATCH(A179,'Recettes de base'!$H$5:$H$19,0))),IF(NOT(ISNUMBER(D179)),"prix manquant",IF(NOT(ISNUMBER(B179)),"quantité manquante",IF(ISNUMBER(MATCH(A179,'Ingrédients'!$A$5:$A$154,0)),"",IF(INDEX('Recettes de base'!$K$5:$K$19,MATCH(A179,'Recettes de base'!$H$5:$H$19,0))&gt;0,"recette de base incomplète","")))),"introuvable"))</f>
        <v/>
      </c>
      <c r="L179">
        <f>IF(F179="",0,1)</f>
        <v>0</v>
      </c>
    </row>
    <row r="180" spans="1:12" x14ac:dyDescent="0.25">
      <c r="A180" s="5"/>
      <c r="B180" s="12"/>
      <c r="C180" t="str">
        <f>IF(A180="","",IF(ISNUMBER(MATCH(A180,'Ingrédients'!$A$5:$A$154,0)),INDEX('Ingrédients'!$B$5:$B$154,MATCH(A180,'Ingrédients'!$A$5:$A$154,0)),IF(ISNUMBER(MATCH(A180,'Recettes de base'!$H$5:$H$19,0)),INDEX('Recettes de base'!$I$5:$I$19,MATCH(A180,'Recettes de base'!$H$5:$H$19,0)),"")))</f>
        <v/>
      </c>
      <c r="D180" s="13" t="str">
        <f>IF(A180="","",IF(ISNUMBER(MATCH(A180,'Ingrédients'!$A$5:$A$154,0)),INDEX('Ingrédients'!$G$5:$G$154,MATCH(A180,'Ingrédients'!$A$5:$A$154,0)),IF(ISNUMBER(MATCH(A180,'Recettes de base'!$H$5:$H$19,0)),INDEX('Recettes de base'!$J$5:$J$19,MATCH(A180,'Recettes de base'!$H$5:$H$19,0)),"")))</f>
        <v/>
      </c>
      <c r="E180" s="15" t="str">
        <f>IF(OR(A180="",NOT(ISNUMBER(B180)),NOT(ISNUMBER(D180))),"",ROUND(B180*D180,2))</f>
        <v/>
      </c>
      <c r="F180" s="10" t="str">
        <f>IF(A180="","",IF(OR(ISNUMBER(MATCH(A180,'Ingrédients'!$A$5:$A$154,0)),ISNUMBER(MATCH(A180,'Recettes de base'!$H$5:$H$19,0))),IF(NOT(ISNUMBER(D180)),"prix manquant",IF(NOT(ISNUMBER(B180)),"quantité manquante",IF(ISNUMBER(MATCH(A180,'Ingrédients'!$A$5:$A$154,0)),"",IF(INDEX('Recettes de base'!$K$5:$K$19,MATCH(A180,'Recettes de base'!$H$5:$H$19,0))&gt;0,"recette de base incomplète","")))),"introuvable"))</f>
        <v/>
      </c>
      <c r="L180">
        <f>IF(F180="",0,1)</f>
        <v>0</v>
      </c>
    </row>
    <row r="181" spans="1:12" x14ac:dyDescent="0.25">
      <c r="A181" s="5"/>
      <c r="B181" s="12"/>
      <c r="C181" t="str">
        <f>IF(A181="","",IF(ISNUMBER(MATCH(A181,'Ingrédients'!$A$5:$A$154,0)),INDEX('Ingrédients'!$B$5:$B$154,MATCH(A181,'Ingrédients'!$A$5:$A$154,0)),IF(ISNUMBER(MATCH(A181,'Recettes de base'!$H$5:$H$19,0)),INDEX('Recettes de base'!$I$5:$I$19,MATCH(A181,'Recettes de base'!$H$5:$H$19,0)),"")))</f>
        <v/>
      </c>
      <c r="D181" s="13" t="str">
        <f>IF(A181="","",IF(ISNUMBER(MATCH(A181,'Ingrédients'!$A$5:$A$154,0)),INDEX('Ingrédients'!$G$5:$G$154,MATCH(A181,'Ingrédients'!$A$5:$A$154,0)),IF(ISNUMBER(MATCH(A181,'Recettes de base'!$H$5:$H$19,0)),INDEX('Recettes de base'!$J$5:$J$19,MATCH(A181,'Recettes de base'!$H$5:$H$19,0)),"")))</f>
        <v/>
      </c>
      <c r="E181" s="15" t="str">
        <f>IF(OR(A181="",NOT(ISNUMBER(B181)),NOT(ISNUMBER(D181))),"",ROUND(B181*D181,2))</f>
        <v/>
      </c>
      <c r="F181" s="10" t="str">
        <f>IF(A181="","",IF(OR(ISNUMBER(MATCH(A181,'Ingrédients'!$A$5:$A$154,0)),ISNUMBER(MATCH(A181,'Recettes de base'!$H$5:$H$19,0))),IF(NOT(ISNUMBER(D181)),"prix manquant",IF(NOT(ISNUMBER(B181)),"quantité manquante",IF(ISNUMBER(MATCH(A181,'Ingrédients'!$A$5:$A$154,0)),"",IF(INDEX('Recettes de base'!$K$5:$K$19,MATCH(A181,'Recettes de base'!$H$5:$H$19,0))&gt;0,"recette de base incomplète","")))),"introuvable"))</f>
        <v/>
      </c>
      <c r="L181">
        <f>IF(F181="",0,1)</f>
        <v>0</v>
      </c>
    </row>
    <row r="182" spans="1:5" x14ac:dyDescent="0.25">
      <c r="A182" s="16" t="s">
        <v>47</v>
      </c>
      <c r="E182" s="9" t="str">
        <f>IF(A165="","",ROUND(SUM(E167:E181),2))</f>
        <v/>
      </c>
    </row>
    <row r="183" spans="1:5" x14ac:dyDescent="0.25">
      <c r="A183" s="16" t="s">
        <v>50</v>
      </c>
      <c r="E183" s="9" t="str">
        <f>IF(OR(A165="",NOT(ISNUMBER(C165))),"",IF(C165&lt;=0,"",ROUND(E182/C165,2)))</f>
        <v/>
      </c>
    </row>
    <row r="185" spans="1:5" x14ac:dyDescent="0.25">
      <c r="A185" s="11"/>
      <c r="B185" s="2" t="s">
        <v>52</v>
      </c>
      <c r="C185" s="5"/>
      <c r="D185" s="2" t="str">
        <f>IF(C185=1,"portion","portions")</f>
        <v>portions</v>
      </c>
      <c r="E185" s="10" t="str">
        <f>IF(A185="","",IF(COUNTIF($H$5:$H$34,A185)&gt;1,"nom en double, seul le premier compte",IF(NOT(ISNUMBER(C185)),"«donne … portions» manque",IF(C185&lt;=0,"«donne … portions» manque",IF(SUM(L187:L201)&gt;0,"vérifier les lignes avec remarque","")))))</f>
        <v/>
      </c>
    </row>
    <row r="186" spans="1:6" x14ac:dyDescent="0.25">
      <c r="A186" s="4" t="s">
        <v>43</v>
      </c>
      <c r="B186" s="4" t="s">
        <v>44</v>
      </c>
      <c r="C186" s="4" t="s">
        <v>18</v>
      </c>
      <c r="D186" s="4" t="s">
        <v>45</v>
      </c>
      <c r="E186" s="4" t="s">
        <v>46</v>
      </c>
      <c r="F186" s="4" t="s">
        <v>24</v>
      </c>
    </row>
    <row r="187" spans="1:12" x14ac:dyDescent="0.25">
      <c r="A187" s="5"/>
      <c r="B187" s="12"/>
      <c r="C187" t="str">
        <f>IF(A187="","",IF(ISNUMBER(MATCH(A187,'Ingrédients'!$A$5:$A$154,0)),INDEX('Ingrédients'!$B$5:$B$154,MATCH(A187,'Ingrédients'!$A$5:$A$154,0)),IF(ISNUMBER(MATCH(A187,'Recettes de base'!$H$5:$H$19,0)),INDEX('Recettes de base'!$I$5:$I$19,MATCH(A187,'Recettes de base'!$H$5:$H$19,0)),"")))</f>
        <v/>
      </c>
      <c r="D187" s="13" t="str">
        <f>IF(A187="","",IF(ISNUMBER(MATCH(A187,'Ingrédients'!$A$5:$A$154,0)),INDEX('Ingrédients'!$G$5:$G$154,MATCH(A187,'Ingrédients'!$A$5:$A$154,0)),IF(ISNUMBER(MATCH(A187,'Recettes de base'!$H$5:$H$19,0)),INDEX('Recettes de base'!$J$5:$J$19,MATCH(A187,'Recettes de base'!$H$5:$H$19,0)),"")))</f>
        <v/>
      </c>
      <c r="E187" s="15" t="str">
        <f>IF(OR(A187="",NOT(ISNUMBER(B187)),NOT(ISNUMBER(D187))),"",ROUND(B187*D187,2))</f>
        <v/>
      </c>
      <c r="F187" s="10" t="str">
        <f>IF(A187="","",IF(OR(ISNUMBER(MATCH(A187,'Ingrédients'!$A$5:$A$154,0)),ISNUMBER(MATCH(A187,'Recettes de base'!$H$5:$H$19,0))),IF(NOT(ISNUMBER(D187)),"prix manquant",IF(NOT(ISNUMBER(B187)),"quantité manquante",IF(ISNUMBER(MATCH(A187,'Ingrédients'!$A$5:$A$154,0)),"",IF(INDEX('Recettes de base'!$K$5:$K$19,MATCH(A187,'Recettes de base'!$H$5:$H$19,0))&gt;0,"recette de base incomplète","")))),"introuvable"))</f>
        <v/>
      </c>
      <c r="L187">
        <f>IF(F187="",0,1)</f>
        <v>0</v>
      </c>
    </row>
    <row r="188" spans="1:12" x14ac:dyDescent="0.25">
      <c r="A188" s="5"/>
      <c r="B188" s="12"/>
      <c r="C188" t="str">
        <f>IF(A188="","",IF(ISNUMBER(MATCH(A188,'Ingrédients'!$A$5:$A$154,0)),INDEX('Ingrédients'!$B$5:$B$154,MATCH(A188,'Ingrédients'!$A$5:$A$154,0)),IF(ISNUMBER(MATCH(A188,'Recettes de base'!$H$5:$H$19,0)),INDEX('Recettes de base'!$I$5:$I$19,MATCH(A188,'Recettes de base'!$H$5:$H$19,0)),"")))</f>
        <v/>
      </c>
      <c r="D188" s="13" t="str">
        <f>IF(A188="","",IF(ISNUMBER(MATCH(A188,'Ingrédients'!$A$5:$A$154,0)),INDEX('Ingrédients'!$G$5:$G$154,MATCH(A188,'Ingrédients'!$A$5:$A$154,0)),IF(ISNUMBER(MATCH(A188,'Recettes de base'!$H$5:$H$19,0)),INDEX('Recettes de base'!$J$5:$J$19,MATCH(A188,'Recettes de base'!$H$5:$H$19,0)),"")))</f>
        <v/>
      </c>
      <c r="E188" s="15" t="str">
        <f>IF(OR(A188="",NOT(ISNUMBER(B188)),NOT(ISNUMBER(D188))),"",ROUND(B188*D188,2))</f>
        <v/>
      </c>
      <c r="F188" s="10" t="str">
        <f>IF(A188="","",IF(OR(ISNUMBER(MATCH(A188,'Ingrédients'!$A$5:$A$154,0)),ISNUMBER(MATCH(A188,'Recettes de base'!$H$5:$H$19,0))),IF(NOT(ISNUMBER(D188)),"prix manquant",IF(NOT(ISNUMBER(B188)),"quantité manquante",IF(ISNUMBER(MATCH(A188,'Ingrédients'!$A$5:$A$154,0)),"",IF(INDEX('Recettes de base'!$K$5:$K$19,MATCH(A188,'Recettes de base'!$H$5:$H$19,0))&gt;0,"recette de base incomplète","")))),"introuvable"))</f>
        <v/>
      </c>
      <c r="L188">
        <f>IF(F188="",0,1)</f>
        <v>0</v>
      </c>
    </row>
    <row r="189" spans="1:12" x14ac:dyDescent="0.25">
      <c r="A189" s="5"/>
      <c r="B189" s="12"/>
      <c r="C189" t="str">
        <f>IF(A189="","",IF(ISNUMBER(MATCH(A189,'Ingrédients'!$A$5:$A$154,0)),INDEX('Ingrédients'!$B$5:$B$154,MATCH(A189,'Ingrédients'!$A$5:$A$154,0)),IF(ISNUMBER(MATCH(A189,'Recettes de base'!$H$5:$H$19,0)),INDEX('Recettes de base'!$I$5:$I$19,MATCH(A189,'Recettes de base'!$H$5:$H$19,0)),"")))</f>
        <v/>
      </c>
      <c r="D189" s="13" t="str">
        <f>IF(A189="","",IF(ISNUMBER(MATCH(A189,'Ingrédients'!$A$5:$A$154,0)),INDEX('Ingrédients'!$G$5:$G$154,MATCH(A189,'Ingrédients'!$A$5:$A$154,0)),IF(ISNUMBER(MATCH(A189,'Recettes de base'!$H$5:$H$19,0)),INDEX('Recettes de base'!$J$5:$J$19,MATCH(A189,'Recettes de base'!$H$5:$H$19,0)),"")))</f>
        <v/>
      </c>
      <c r="E189" s="15" t="str">
        <f>IF(OR(A189="",NOT(ISNUMBER(B189)),NOT(ISNUMBER(D189))),"",ROUND(B189*D189,2))</f>
        <v/>
      </c>
      <c r="F189" s="10" t="str">
        <f>IF(A189="","",IF(OR(ISNUMBER(MATCH(A189,'Ingrédients'!$A$5:$A$154,0)),ISNUMBER(MATCH(A189,'Recettes de base'!$H$5:$H$19,0))),IF(NOT(ISNUMBER(D189)),"prix manquant",IF(NOT(ISNUMBER(B189)),"quantité manquante",IF(ISNUMBER(MATCH(A189,'Ingrédients'!$A$5:$A$154,0)),"",IF(INDEX('Recettes de base'!$K$5:$K$19,MATCH(A189,'Recettes de base'!$H$5:$H$19,0))&gt;0,"recette de base incomplète","")))),"introuvable"))</f>
        <v/>
      </c>
      <c r="L189">
        <f>IF(F189="",0,1)</f>
        <v>0</v>
      </c>
    </row>
    <row r="190" spans="1:12" x14ac:dyDescent="0.25">
      <c r="A190" s="5"/>
      <c r="B190" s="12"/>
      <c r="C190" t="str">
        <f>IF(A190="","",IF(ISNUMBER(MATCH(A190,'Ingrédients'!$A$5:$A$154,0)),INDEX('Ingrédients'!$B$5:$B$154,MATCH(A190,'Ingrédients'!$A$5:$A$154,0)),IF(ISNUMBER(MATCH(A190,'Recettes de base'!$H$5:$H$19,0)),INDEX('Recettes de base'!$I$5:$I$19,MATCH(A190,'Recettes de base'!$H$5:$H$19,0)),"")))</f>
        <v/>
      </c>
      <c r="D190" s="13" t="str">
        <f>IF(A190="","",IF(ISNUMBER(MATCH(A190,'Ingrédients'!$A$5:$A$154,0)),INDEX('Ingrédients'!$G$5:$G$154,MATCH(A190,'Ingrédients'!$A$5:$A$154,0)),IF(ISNUMBER(MATCH(A190,'Recettes de base'!$H$5:$H$19,0)),INDEX('Recettes de base'!$J$5:$J$19,MATCH(A190,'Recettes de base'!$H$5:$H$19,0)),"")))</f>
        <v/>
      </c>
      <c r="E190" s="15" t="str">
        <f>IF(OR(A190="",NOT(ISNUMBER(B190)),NOT(ISNUMBER(D190))),"",ROUND(B190*D190,2))</f>
        <v/>
      </c>
      <c r="F190" s="10" t="str">
        <f>IF(A190="","",IF(OR(ISNUMBER(MATCH(A190,'Ingrédients'!$A$5:$A$154,0)),ISNUMBER(MATCH(A190,'Recettes de base'!$H$5:$H$19,0))),IF(NOT(ISNUMBER(D190)),"prix manquant",IF(NOT(ISNUMBER(B190)),"quantité manquante",IF(ISNUMBER(MATCH(A190,'Ingrédients'!$A$5:$A$154,0)),"",IF(INDEX('Recettes de base'!$K$5:$K$19,MATCH(A190,'Recettes de base'!$H$5:$H$19,0))&gt;0,"recette de base incomplète","")))),"introuvable"))</f>
        <v/>
      </c>
      <c r="L190">
        <f>IF(F190="",0,1)</f>
        <v>0</v>
      </c>
    </row>
    <row r="191" spans="1:12" x14ac:dyDescent="0.25">
      <c r="A191" s="5"/>
      <c r="B191" s="12"/>
      <c r="C191" t="str">
        <f>IF(A191="","",IF(ISNUMBER(MATCH(A191,'Ingrédients'!$A$5:$A$154,0)),INDEX('Ingrédients'!$B$5:$B$154,MATCH(A191,'Ingrédients'!$A$5:$A$154,0)),IF(ISNUMBER(MATCH(A191,'Recettes de base'!$H$5:$H$19,0)),INDEX('Recettes de base'!$I$5:$I$19,MATCH(A191,'Recettes de base'!$H$5:$H$19,0)),"")))</f>
        <v/>
      </c>
      <c r="D191" s="13" t="str">
        <f>IF(A191="","",IF(ISNUMBER(MATCH(A191,'Ingrédients'!$A$5:$A$154,0)),INDEX('Ingrédients'!$G$5:$G$154,MATCH(A191,'Ingrédients'!$A$5:$A$154,0)),IF(ISNUMBER(MATCH(A191,'Recettes de base'!$H$5:$H$19,0)),INDEX('Recettes de base'!$J$5:$J$19,MATCH(A191,'Recettes de base'!$H$5:$H$19,0)),"")))</f>
        <v/>
      </c>
      <c r="E191" s="15" t="str">
        <f>IF(OR(A191="",NOT(ISNUMBER(B191)),NOT(ISNUMBER(D191))),"",ROUND(B191*D191,2))</f>
        <v/>
      </c>
      <c r="F191" s="10" t="str">
        <f>IF(A191="","",IF(OR(ISNUMBER(MATCH(A191,'Ingrédients'!$A$5:$A$154,0)),ISNUMBER(MATCH(A191,'Recettes de base'!$H$5:$H$19,0))),IF(NOT(ISNUMBER(D191)),"prix manquant",IF(NOT(ISNUMBER(B191)),"quantité manquante",IF(ISNUMBER(MATCH(A191,'Ingrédients'!$A$5:$A$154,0)),"",IF(INDEX('Recettes de base'!$K$5:$K$19,MATCH(A191,'Recettes de base'!$H$5:$H$19,0))&gt;0,"recette de base incomplète","")))),"introuvable"))</f>
        <v/>
      </c>
      <c r="L191">
        <f>IF(F191="",0,1)</f>
        <v>0</v>
      </c>
    </row>
    <row r="192" spans="1:12" x14ac:dyDescent="0.25">
      <c r="A192" s="5"/>
      <c r="B192" s="12"/>
      <c r="C192" t="str">
        <f>IF(A192="","",IF(ISNUMBER(MATCH(A192,'Ingrédients'!$A$5:$A$154,0)),INDEX('Ingrédients'!$B$5:$B$154,MATCH(A192,'Ingrédients'!$A$5:$A$154,0)),IF(ISNUMBER(MATCH(A192,'Recettes de base'!$H$5:$H$19,0)),INDEX('Recettes de base'!$I$5:$I$19,MATCH(A192,'Recettes de base'!$H$5:$H$19,0)),"")))</f>
        <v/>
      </c>
      <c r="D192" s="13" t="str">
        <f>IF(A192="","",IF(ISNUMBER(MATCH(A192,'Ingrédients'!$A$5:$A$154,0)),INDEX('Ingrédients'!$G$5:$G$154,MATCH(A192,'Ingrédients'!$A$5:$A$154,0)),IF(ISNUMBER(MATCH(A192,'Recettes de base'!$H$5:$H$19,0)),INDEX('Recettes de base'!$J$5:$J$19,MATCH(A192,'Recettes de base'!$H$5:$H$19,0)),"")))</f>
        <v/>
      </c>
      <c r="E192" s="15" t="str">
        <f>IF(OR(A192="",NOT(ISNUMBER(B192)),NOT(ISNUMBER(D192))),"",ROUND(B192*D192,2))</f>
        <v/>
      </c>
      <c r="F192" s="10" t="str">
        <f>IF(A192="","",IF(OR(ISNUMBER(MATCH(A192,'Ingrédients'!$A$5:$A$154,0)),ISNUMBER(MATCH(A192,'Recettes de base'!$H$5:$H$19,0))),IF(NOT(ISNUMBER(D192)),"prix manquant",IF(NOT(ISNUMBER(B192)),"quantité manquante",IF(ISNUMBER(MATCH(A192,'Ingrédients'!$A$5:$A$154,0)),"",IF(INDEX('Recettes de base'!$K$5:$K$19,MATCH(A192,'Recettes de base'!$H$5:$H$19,0))&gt;0,"recette de base incomplète","")))),"introuvable"))</f>
        <v/>
      </c>
      <c r="L192">
        <f>IF(F192="",0,1)</f>
        <v>0</v>
      </c>
    </row>
    <row r="193" spans="1:12" x14ac:dyDescent="0.25">
      <c r="A193" s="5"/>
      <c r="B193" s="12"/>
      <c r="C193" t="str">
        <f>IF(A193="","",IF(ISNUMBER(MATCH(A193,'Ingrédients'!$A$5:$A$154,0)),INDEX('Ingrédients'!$B$5:$B$154,MATCH(A193,'Ingrédients'!$A$5:$A$154,0)),IF(ISNUMBER(MATCH(A193,'Recettes de base'!$H$5:$H$19,0)),INDEX('Recettes de base'!$I$5:$I$19,MATCH(A193,'Recettes de base'!$H$5:$H$19,0)),"")))</f>
        <v/>
      </c>
      <c r="D193" s="13" t="str">
        <f>IF(A193="","",IF(ISNUMBER(MATCH(A193,'Ingrédients'!$A$5:$A$154,0)),INDEX('Ingrédients'!$G$5:$G$154,MATCH(A193,'Ingrédients'!$A$5:$A$154,0)),IF(ISNUMBER(MATCH(A193,'Recettes de base'!$H$5:$H$19,0)),INDEX('Recettes de base'!$J$5:$J$19,MATCH(A193,'Recettes de base'!$H$5:$H$19,0)),"")))</f>
        <v/>
      </c>
      <c r="E193" s="15" t="str">
        <f>IF(OR(A193="",NOT(ISNUMBER(B193)),NOT(ISNUMBER(D193))),"",ROUND(B193*D193,2))</f>
        <v/>
      </c>
      <c r="F193" s="10" t="str">
        <f>IF(A193="","",IF(OR(ISNUMBER(MATCH(A193,'Ingrédients'!$A$5:$A$154,0)),ISNUMBER(MATCH(A193,'Recettes de base'!$H$5:$H$19,0))),IF(NOT(ISNUMBER(D193)),"prix manquant",IF(NOT(ISNUMBER(B193)),"quantité manquante",IF(ISNUMBER(MATCH(A193,'Ingrédients'!$A$5:$A$154,0)),"",IF(INDEX('Recettes de base'!$K$5:$K$19,MATCH(A193,'Recettes de base'!$H$5:$H$19,0))&gt;0,"recette de base incomplète","")))),"introuvable"))</f>
        <v/>
      </c>
      <c r="L193">
        <f>IF(F193="",0,1)</f>
        <v>0</v>
      </c>
    </row>
    <row r="194" spans="1:12" x14ac:dyDescent="0.25">
      <c r="A194" s="5"/>
      <c r="B194" s="12"/>
      <c r="C194" t="str">
        <f>IF(A194="","",IF(ISNUMBER(MATCH(A194,'Ingrédients'!$A$5:$A$154,0)),INDEX('Ingrédients'!$B$5:$B$154,MATCH(A194,'Ingrédients'!$A$5:$A$154,0)),IF(ISNUMBER(MATCH(A194,'Recettes de base'!$H$5:$H$19,0)),INDEX('Recettes de base'!$I$5:$I$19,MATCH(A194,'Recettes de base'!$H$5:$H$19,0)),"")))</f>
        <v/>
      </c>
      <c r="D194" s="13" t="str">
        <f>IF(A194="","",IF(ISNUMBER(MATCH(A194,'Ingrédients'!$A$5:$A$154,0)),INDEX('Ingrédients'!$G$5:$G$154,MATCH(A194,'Ingrédients'!$A$5:$A$154,0)),IF(ISNUMBER(MATCH(A194,'Recettes de base'!$H$5:$H$19,0)),INDEX('Recettes de base'!$J$5:$J$19,MATCH(A194,'Recettes de base'!$H$5:$H$19,0)),"")))</f>
        <v/>
      </c>
      <c r="E194" s="15" t="str">
        <f>IF(OR(A194="",NOT(ISNUMBER(B194)),NOT(ISNUMBER(D194))),"",ROUND(B194*D194,2))</f>
        <v/>
      </c>
      <c r="F194" s="10" t="str">
        <f>IF(A194="","",IF(OR(ISNUMBER(MATCH(A194,'Ingrédients'!$A$5:$A$154,0)),ISNUMBER(MATCH(A194,'Recettes de base'!$H$5:$H$19,0))),IF(NOT(ISNUMBER(D194)),"prix manquant",IF(NOT(ISNUMBER(B194)),"quantité manquante",IF(ISNUMBER(MATCH(A194,'Ingrédients'!$A$5:$A$154,0)),"",IF(INDEX('Recettes de base'!$K$5:$K$19,MATCH(A194,'Recettes de base'!$H$5:$H$19,0))&gt;0,"recette de base incomplète","")))),"introuvable"))</f>
        <v/>
      </c>
      <c r="L194">
        <f>IF(F194="",0,1)</f>
        <v>0</v>
      </c>
    </row>
    <row r="195" spans="1:12" x14ac:dyDescent="0.25">
      <c r="A195" s="5"/>
      <c r="B195" s="12"/>
      <c r="C195" t="str">
        <f>IF(A195="","",IF(ISNUMBER(MATCH(A195,'Ingrédients'!$A$5:$A$154,0)),INDEX('Ingrédients'!$B$5:$B$154,MATCH(A195,'Ingrédients'!$A$5:$A$154,0)),IF(ISNUMBER(MATCH(A195,'Recettes de base'!$H$5:$H$19,0)),INDEX('Recettes de base'!$I$5:$I$19,MATCH(A195,'Recettes de base'!$H$5:$H$19,0)),"")))</f>
        <v/>
      </c>
      <c r="D195" s="13" t="str">
        <f>IF(A195="","",IF(ISNUMBER(MATCH(A195,'Ingrédients'!$A$5:$A$154,0)),INDEX('Ingrédients'!$G$5:$G$154,MATCH(A195,'Ingrédients'!$A$5:$A$154,0)),IF(ISNUMBER(MATCH(A195,'Recettes de base'!$H$5:$H$19,0)),INDEX('Recettes de base'!$J$5:$J$19,MATCH(A195,'Recettes de base'!$H$5:$H$19,0)),"")))</f>
        <v/>
      </c>
      <c r="E195" s="15" t="str">
        <f>IF(OR(A195="",NOT(ISNUMBER(B195)),NOT(ISNUMBER(D195))),"",ROUND(B195*D195,2))</f>
        <v/>
      </c>
      <c r="F195" s="10" t="str">
        <f>IF(A195="","",IF(OR(ISNUMBER(MATCH(A195,'Ingrédients'!$A$5:$A$154,0)),ISNUMBER(MATCH(A195,'Recettes de base'!$H$5:$H$19,0))),IF(NOT(ISNUMBER(D195)),"prix manquant",IF(NOT(ISNUMBER(B195)),"quantité manquante",IF(ISNUMBER(MATCH(A195,'Ingrédients'!$A$5:$A$154,0)),"",IF(INDEX('Recettes de base'!$K$5:$K$19,MATCH(A195,'Recettes de base'!$H$5:$H$19,0))&gt;0,"recette de base incomplète","")))),"introuvable"))</f>
        <v/>
      </c>
      <c r="L195">
        <f>IF(F195="",0,1)</f>
        <v>0</v>
      </c>
    </row>
    <row r="196" spans="1:12" x14ac:dyDescent="0.25">
      <c r="A196" s="5"/>
      <c r="B196" s="12"/>
      <c r="C196" t="str">
        <f>IF(A196="","",IF(ISNUMBER(MATCH(A196,'Ingrédients'!$A$5:$A$154,0)),INDEX('Ingrédients'!$B$5:$B$154,MATCH(A196,'Ingrédients'!$A$5:$A$154,0)),IF(ISNUMBER(MATCH(A196,'Recettes de base'!$H$5:$H$19,0)),INDEX('Recettes de base'!$I$5:$I$19,MATCH(A196,'Recettes de base'!$H$5:$H$19,0)),"")))</f>
        <v/>
      </c>
      <c r="D196" s="13" t="str">
        <f>IF(A196="","",IF(ISNUMBER(MATCH(A196,'Ingrédients'!$A$5:$A$154,0)),INDEX('Ingrédients'!$G$5:$G$154,MATCH(A196,'Ingrédients'!$A$5:$A$154,0)),IF(ISNUMBER(MATCH(A196,'Recettes de base'!$H$5:$H$19,0)),INDEX('Recettes de base'!$J$5:$J$19,MATCH(A196,'Recettes de base'!$H$5:$H$19,0)),"")))</f>
        <v/>
      </c>
      <c r="E196" s="15" t="str">
        <f>IF(OR(A196="",NOT(ISNUMBER(B196)),NOT(ISNUMBER(D196))),"",ROUND(B196*D196,2))</f>
        <v/>
      </c>
      <c r="F196" s="10" t="str">
        <f>IF(A196="","",IF(OR(ISNUMBER(MATCH(A196,'Ingrédients'!$A$5:$A$154,0)),ISNUMBER(MATCH(A196,'Recettes de base'!$H$5:$H$19,0))),IF(NOT(ISNUMBER(D196)),"prix manquant",IF(NOT(ISNUMBER(B196)),"quantité manquante",IF(ISNUMBER(MATCH(A196,'Ingrédients'!$A$5:$A$154,0)),"",IF(INDEX('Recettes de base'!$K$5:$K$19,MATCH(A196,'Recettes de base'!$H$5:$H$19,0))&gt;0,"recette de base incomplète","")))),"introuvable"))</f>
        <v/>
      </c>
      <c r="L196">
        <f>IF(F196="",0,1)</f>
        <v>0</v>
      </c>
    </row>
    <row r="197" spans="1:12" x14ac:dyDescent="0.25">
      <c r="A197" s="5"/>
      <c r="B197" s="12"/>
      <c r="C197" t="str">
        <f>IF(A197="","",IF(ISNUMBER(MATCH(A197,'Ingrédients'!$A$5:$A$154,0)),INDEX('Ingrédients'!$B$5:$B$154,MATCH(A197,'Ingrédients'!$A$5:$A$154,0)),IF(ISNUMBER(MATCH(A197,'Recettes de base'!$H$5:$H$19,0)),INDEX('Recettes de base'!$I$5:$I$19,MATCH(A197,'Recettes de base'!$H$5:$H$19,0)),"")))</f>
        <v/>
      </c>
      <c r="D197" s="13" t="str">
        <f>IF(A197="","",IF(ISNUMBER(MATCH(A197,'Ingrédients'!$A$5:$A$154,0)),INDEX('Ingrédients'!$G$5:$G$154,MATCH(A197,'Ingrédients'!$A$5:$A$154,0)),IF(ISNUMBER(MATCH(A197,'Recettes de base'!$H$5:$H$19,0)),INDEX('Recettes de base'!$J$5:$J$19,MATCH(A197,'Recettes de base'!$H$5:$H$19,0)),"")))</f>
        <v/>
      </c>
      <c r="E197" s="15" t="str">
        <f>IF(OR(A197="",NOT(ISNUMBER(B197)),NOT(ISNUMBER(D197))),"",ROUND(B197*D197,2))</f>
        <v/>
      </c>
      <c r="F197" s="10" t="str">
        <f>IF(A197="","",IF(OR(ISNUMBER(MATCH(A197,'Ingrédients'!$A$5:$A$154,0)),ISNUMBER(MATCH(A197,'Recettes de base'!$H$5:$H$19,0))),IF(NOT(ISNUMBER(D197)),"prix manquant",IF(NOT(ISNUMBER(B197)),"quantité manquante",IF(ISNUMBER(MATCH(A197,'Ingrédients'!$A$5:$A$154,0)),"",IF(INDEX('Recettes de base'!$K$5:$K$19,MATCH(A197,'Recettes de base'!$H$5:$H$19,0))&gt;0,"recette de base incomplète","")))),"introuvable"))</f>
        <v/>
      </c>
      <c r="L197">
        <f>IF(F197="",0,1)</f>
        <v>0</v>
      </c>
    </row>
    <row r="198" spans="1:12" x14ac:dyDescent="0.25">
      <c r="A198" s="5"/>
      <c r="B198" s="12"/>
      <c r="C198" t="str">
        <f>IF(A198="","",IF(ISNUMBER(MATCH(A198,'Ingrédients'!$A$5:$A$154,0)),INDEX('Ingrédients'!$B$5:$B$154,MATCH(A198,'Ingrédients'!$A$5:$A$154,0)),IF(ISNUMBER(MATCH(A198,'Recettes de base'!$H$5:$H$19,0)),INDEX('Recettes de base'!$I$5:$I$19,MATCH(A198,'Recettes de base'!$H$5:$H$19,0)),"")))</f>
        <v/>
      </c>
      <c r="D198" s="13" t="str">
        <f>IF(A198="","",IF(ISNUMBER(MATCH(A198,'Ingrédients'!$A$5:$A$154,0)),INDEX('Ingrédients'!$G$5:$G$154,MATCH(A198,'Ingrédients'!$A$5:$A$154,0)),IF(ISNUMBER(MATCH(A198,'Recettes de base'!$H$5:$H$19,0)),INDEX('Recettes de base'!$J$5:$J$19,MATCH(A198,'Recettes de base'!$H$5:$H$19,0)),"")))</f>
        <v/>
      </c>
      <c r="E198" s="15" t="str">
        <f>IF(OR(A198="",NOT(ISNUMBER(B198)),NOT(ISNUMBER(D198))),"",ROUND(B198*D198,2))</f>
        <v/>
      </c>
      <c r="F198" s="10" t="str">
        <f>IF(A198="","",IF(OR(ISNUMBER(MATCH(A198,'Ingrédients'!$A$5:$A$154,0)),ISNUMBER(MATCH(A198,'Recettes de base'!$H$5:$H$19,0))),IF(NOT(ISNUMBER(D198)),"prix manquant",IF(NOT(ISNUMBER(B198)),"quantité manquante",IF(ISNUMBER(MATCH(A198,'Ingrédients'!$A$5:$A$154,0)),"",IF(INDEX('Recettes de base'!$K$5:$K$19,MATCH(A198,'Recettes de base'!$H$5:$H$19,0))&gt;0,"recette de base incomplète","")))),"introuvable"))</f>
        <v/>
      </c>
      <c r="L198">
        <f>IF(F198="",0,1)</f>
        <v>0</v>
      </c>
    </row>
    <row r="199" spans="1:12" x14ac:dyDescent="0.25">
      <c r="A199" s="5"/>
      <c r="B199" s="12"/>
      <c r="C199" t="str">
        <f>IF(A199="","",IF(ISNUMBER(MATCH(A199,'Ingrédients'!$A$5:$A$154,0)),INDEX('Ingrédients'!$B$5:$B$154,MATCH(A199,'Ingrédients'!$A$5:$A$154,0)),IF(ISNUMBER(MATCH(A199,'Recettes de base'!$H$5:$H$19,0)),INDEX('Recettes de base'!$I$5:$I$19,MATCH(A199,'Recettes de base'!$H$5:$H$19,0)),"")))</f>
        <v/>
      </c>
      <c r="D199" s="13" t="str">
        <f>IF(A199="","",IF(ISNUMBER(MATCH(A199,'Ingrédients'!$A$5:$A$154,0)),INDEX('Ingrédients'!$G$5:$G$154,MATCH(A199,'Ingrédients'!$A$5:$A$154,0)),IF(ISNUMBER(MATCH(A199,'Recettes de base'!$H$5:$H$19,0)),INDEX('Recettes de base'!$J$5:$J$19,MATCH(A199,'Recettes de base'!$H$5:$H$19,0)),"")))</f>
        <v/>
      </c>
      <c r="E199" s="15" t="str">
        <f>IF(OR(A199="",NOT(ISNUMBER(B199)),NOT(ISNUMBER(D199))),"",ROUND(B199*D199,2))</f>
        <v/>
      </c>
      <c r="F199" s="10" t="str">
        <f>IF(A199="","",IF(OR(ISNUMBER(MATCH(A199,'Ingrédients'!$A$5:$A$154,0)),ISNUMBER(MATCH(A199,'Recettes de base'!$H$5:$H$19,0))),IF(NOT(ISNUMBER(D199)),"prix manquant",IF(NOT(ISNUMBER(B199)),"quantité manquante",IF(ISNUMBER(MATCH(A199,'Ingrédients'!$A$5:$A$154,0)),"",IF(INDEX('Recettes de base'!$K$5:$K$19,MATCH(A199,'Recettes de base'!$H$5:$H$19,0))&gt;0,"recette de base incomplète","")))),"introuvable"))</f>
        <v/>
      </c>
      <c r="L199">
        <f>IF(F199="",0,1)</f>
        <v>0</v>
      </c>
    </row>
    <row r="200" spans="1:12" x14ac:dyDescent="0.25">
      <c r="A200" s="5"/>
      <c r="B200" s="12"/>
      <c r="C200" t="str">
        <f>IF(A200="","",IF(ISNUMBER(MATCH(A200,'Ingrédients'!$A$5:$A$154,0)),INDEX('Ingrédients'!$B$5:$B$154,MATCH(A200,'Ingrédients'!$A$5:$A$154,0)),IF(ISNUMBER(MATCH(A200,'Recettes de base'!$H$5:$H$19,0)),INDEX('Recettes de base'!$I$5:$I$19,MATCH(A200,'Recettes de base'!$H$5:$H$19,0)),"")))</f>
        <v/>
      </c>
      <c r="D200" s="13" t="str">
        <f>IF(A200="","",IF(ISNUMBER(MATCH(A200,'Ingrédients'!$A$5:$A$154,0)),INDEX('Ingrédients'!$G$5:$G$154,MATCH(A200,'Ingrédients'!$A$5:$A$154,0)),IF(ISNUMBER(MATCH(A200,'Recettes de base'!$H$5:$H$19,0)),INDEX('Recettes de base'!$J$5:$J$19,MATCH(A200,'Recettes de base'!$H$5:$H$19,0)),"")))</f>
        <v/>
      </c>
      <c r="E200" s="15" t="str">
        <f>IF(OR(A200="",NOT(ISNUMBER(B200)),NOT(ISNUMBER(D200))),"",ROUND(B200*D200,2))</f>
        <v/>
      </c>
      <c r="F200" s="10" t="str">
        <f>IF(A200="","",IF(OR(ISNUMBER(MATCH(A200,'Ingrédients'!$A$5:$A$154,0)),ISNUMBER(MATCH(A200,'Recettes de base'!$H$5:$H$19,0))),IF(NOT(ISNUMBER(D200)),"prix manquant",IF(NOT(ISNUMBER(B200)),"quantité manquante",IF(ISNUMBER(MATCH(A200,'Ingrédients'!$A$5:$A$154,0)),"",IF(INDEX('Recettes de base'!$K$5:$K$19,MATCH(A200,'Recettes de base'!$H$5:$H$19,0))&gt;0,"recette de base incomplète","")))),"introuvable"))</f>
        <v/>
      </c>
      <c r="L200">
        <f>IF(F200="",0,1)</f>
        <v>0</v>
      </c>
    </row>
    <row r="201" spans="1:12" x14ac:dyDescent="0.25">
      <c r="A201" s="5"/>
      <c r="B201" s="12"/>
      <c r="C201" t="str">
        <f>IF(A201="","",IF(ISNUMBER(MATCH(A201,'Ingrédients'!$A$5:$A$154,0)),INDEX('Ingrédients'!$B$5:$B$154,MATCH(A201,'Ingrédients'!$A$5:$A$154,0)),IF(ISNUMBER(MATCH(A201,'Recettes de base'!$H$5:$H$19,0)),INDEX('Recettes de base'!$I$5:$I$19,MATCH(A201,'Recettes de base'!$H$5:$H$19,0)),"")))</f>
        <v/>
      </c>
      <c r="D201" s="13" t="str">
        <f>IF(A201="","",IF(ISNUMBER(MATCH(A201,'Ingrédients'!$A$5:$A$154,0)),INDEX('Ingrédients'!$G$5:$G$154,MATCH(A201,'Ingrédients'!$A$5:$A$154,0)),IF(ISNUMBER(MATCH(A201,'Recettes de base'!$H$5:$H$19,0)),INDEX('Recettes de base'!$J$5:$J$19,MATCH(A201,'Recettes de base'!$H$5:$H$19,0)),"")))</f>
        <v/>
      </c>
      <c r="E201" s="15" t="str">
        <f>IF(OR(A201="",NOT(ISNUMBER(B201)),NOT(ISNUMBER(D201))),"",ROUND(B201*D201,2))</f>
        <v/>
      </c>
      <c r="F201" s="10" t="str">
        <f>IF(A201="","",IF(OR(ISNUMBER(MATCH(A201,'Ingrédients'!$A$5:$A$154,0)),ISNUMBER(MATCH(A201,'Recettes de base'!$H$5:$H$19,0))),IF(NOT(ISNUMBER(D201)),"prix manquant",IF(NOT(ISNUMBER(B201)),"quantité manquante",IF(ISNUMBER(MATCH(A201,'Ingrédients'!$A$5:$A$154,0)),"",IF(INDEX('Recettes de base'!$K$5:$K$19,MATCH(A201,'Recettes de base'!$H$5:$H$19,0))&gt;0,"recette de base incomplète","")))),"introuvable"))</f>
        <v/>
      </c>
      <c r="L201">
        <f>IF(F201="",0,1)</f>
        <v>0</v>
      </c>
    </row>
    <row r="202" spans="1:5" x14ac:dyDescent="0.25">
      <c r="A202" s="16" t="s">
        <v>47</v>
      </c>
      <c r="E202" s="9" t="str">
        <f>IF(A185="","",ROUND(SUM(E187:E201),2))</f>
        <v/>
      </c>
    </row>
    <row r="203" spans="1:5" x14ac:dyDescent="0.25">
      <c r="A203" s="16" t="s">
        <v>50</v>
      </c>
      <c r="E203" s="9" t="str">
        <f>IF(OR(A185="",NOT(ISNUMBER(C185))),"",IF(C185&lt;=0,"",ROUND(E202/C185,2)))</f>
        <v/>
      </c>
    </row>
    <row r="205" spans="1:5" x14ac:dyDescent="0.25">
      <c r="A205" s="11"/>
      <c r="B205" s="2" t="s">
        <v>52</v>
      </c>
      <c r="C205" s="5"/>
      <c r="D205" s="2" t="str">
        <f>IF(C205=1,"portion","portions")</f>
        <v>portions</v>
      </c>
      <c r="E205" s="10" t="str">
        <f>IF(A205="","",IF(COUNTIF($H$5:$H$34,A205)&gt;1,"nom en double, seul le premier compte",IF(NOT(ISNUMBER(C205)),"«donne … portions» manque",IF(C205&lt;=0,"«donne … portions» manque",IF(SUM(L207:L221)&gt;0,"vérifier les lignes avec remarque","")))))</f>
        <v/>
      </c>
    </row>
    <row r="206" spans="1:6" x14ac:dyDescent="0.25">
      <c r="A206" s="4" t="s">
        <v>43</v>
      </c>
      <c r="B206" s="4" t="s">
        <v>44</v>
      </c>
      <c r="C206" s="4" t="s">
        <v>18</v>
      </c>
      <c r="D206" s="4" t="s">
        <v>45</v>
      </c>
      <c r="E206" s="4" t="s">
        <v>46</v>
      </c>
      <c r="F206" s="4" t="s">
        <v>24</v>
      </c>
    </row>
    <row r="207" spans="1:12" x14ac:dyDescent="0.25">
      <c r="A207" s="5"/>
      <c r="B207" s="12"/>
      <c r="C207" t="str">
        <f>IF(A207="","",IF(ISNUMBER(MATCH(A207,'Ingrédients'!$A$5:$A$154,0)),INDEX('Ingrédients'!$B$5:$B$154,MATCH(A207,'Ingrédients'!$A$5:$A$154,0)),IF(ISNUMBER(MATCH(A207,'Recettes de base'!$H$5:$H$19,0)),INDEX('Recettes de base'!$I$5:$I$19,MATCH(A207,'Recettes de base'!$H$5:$H$19,0)),"")))</f>
        <v/>
      </c>
      <c r="D207" s="13" t="str">
        <f>IF(A207="","",IF(ISNUMBER(MATCH(A207,'Ingrédients'!$A$5:$A$154,0)),INDEX('Ingrédients'!$G$5:$G$154,MATCH(A207,'Ingrédients'!$A$5:$A$154,0)),IF(ISNUMBER(MATCH(A207,'Recettes de base'!$H$5:$H$19,0)),INDEX('Recettes de base'!$J$5:$J$19,MATCH(A207,'Recettes de base'!$H$5:$H$19,0)),"")))</f>
        <v/>
      </c>
      <c r="E207" s="15" t="str">
        <f>IF(OR(A207="",NOT(ISNUMBER(B207)),NOT(ISNUMBER(D207))),"",ROUND(B207*D207,2))</f>
        <v/>
      </c>
      <c r="F207" s="10" t="str">
        <f>IF(A207="","",IF(OR(ISNUMBER(MATCH(A207,'Ingrédients'!$A$5:$A$154,0)),ISNUMBER(MATCH(A207,'Recettes de base'!$H$5:$H$19,0))),IF(NOT(ISNUMBER(D207)),"prix manquant",IF(NOT(ISNUMBER(B207)),"quantité manquante",IF(ISNUMBER(MATCH(A207,'Ingrédients'!$A$5:$A$154,0)),"",IF(INDEX('Recettes de base'!$K$5:$K$19,MATCH(A207,'Recettes de base'!$H$5:$H$19,0))&gt;0,"recette de base incomplète","")))),"introuvable"))</f>
        <v/>
      </c>
      <c r="L207">
        <f>IF(F207="",0,1)</f>
        <v>0</v>
      </c>
    </row>
    <row r="208" spans="1:12" x14ac:dyDescent="0.25">
      <c r="A208" s="5"/>
      <c r="B208" s="12"/>
      <c r="C208" t="str">
        <f>IF(A208="","",IF(ISNUMBER(MATCH(A208,'Ingrédients'!$A$5:$A$154,0)),INDEX('Ingrédients'!$B$5:$B$154,MATCH(A208,'Ingrédients'!$A$5:$A$154,0)),IF(ISNUMBER(MATCH(A208,'Recettes de base'!$H$5:$H$19,0)),INDEX('Recettes de base'!$I$5:$I$19,MATCH(A208,'Recettes de base'!$H$5:$H$19,0)),"")))</f>
        <v/>
      </c>
      <c r="D208" s="13" t="str">
        <f>IF(A208="","",IF(ISNUMBER(MATCH(A208,'Ingrédients'!$A$5:$A$154,0)),INDEX('Ingrédients'!$G$5:$G$154,MATCH(A208,'Ingrédients'!$A$5:$A$154,0)),IF(ISNUMBER(MATCH(A208,'Recettes de base'!$H$5:$H$19,0)),INDEX('Recettes de base'!$J$5:$J$19,MATCH(A208,'Recettes de base'!$H$5:$H$19,0)),"")))</f>
        <v/>
      </c>
      <c r="E208" s="15" t="str">
        <f>IF(OR(A208="",NOT(ISNUMBER(B208)),NOT(ISNUMBER(D208))),"",ROUND(B208*D208,2))</f>
        <v/>
      </c>
      <c r="F208" s="10" t="str">
        <f>IF(A208="","",IF(OR(ISNUMBER(MATCH(A208,'Ingrédients'!$A$5:$A$154,0)),ISNUMBER(MATCH(A208,'Recettes de base'!$H$5:$H$19,0))),IF(NOT(ISNUMBER(D208)),"prix manquant",IF(NOT(ISNUMBER(B208)),"quantité manquante",IF(ISNUMBER(MATCH(A208,'Ingrédients'!$A$5:$A$154,0)),"",IF(INDEX('Recettes de base'!$K$5:$K$19,MATCH(A208,'Recettes de base'!$H$5:$H$19,0))&gt;0,"recette de base incomplète","")))),"introuvable"))</f>
        <v/>
      </c>
      <c r="L208">
        <f>IF(F208="",0,1)</f>
        <v>0</v>
      </c>
    </row>
    <row r="209" spans="1:12" x14ac:dyDescent="0.25">
      <c r="A209" s="5"/>
      <c r="B209" s="12"/>
      <c r="C209" t="str">
        <f>IF(A209="","",IF(ISNUMBER(MATCH(A209,'Ingrédients'!$A$5:$A$154,0)),INDEX('Ingrédients'!$B$5:$B$154,MATCH(A209,'Ingrédients'!$A$5:$A$154,0)),IF(ISNUMBER(MATCH(A209,'Recettes de base'!$H$5:$H$19,0)),INDEX('Recettes de base'!$I$5:$I$19,MATCH(A209,'Recettes de base'!$H$5:$H$19,0)),"")))</f>
        <v/>
      </c>
      <c r="D209" s="13" t="str">
        <f>IF(A209="","",IF(ISNUMBER(MATCH(A209,'Ingrédients'!$A$5:$A$154,0)),INDEX('Ingrédients'!$G$5:$G$154,MATCH(A209,'Ingrédients'!$A$5:$A$154,0)),IF(ISNUMBER(MATCH(A209,'Recettes de base'!$H$5:$H$19,0)),INDEX('Recettes de base'!$J$5:$J$19,MATCH(A209,'Recettes de base'!$H$5:$H$19,0)),"")))</f>
        <v/>
      </c>
      <c r="E209" s="15" t="str">
        <f>IF(OR(A209="",NOT(ISNUMBER(B209)),NOT(ISNUMBER(D209))),"",ROUND(B209*D209,2))</f>
        <v/>
      </c>
      <c r="F209" s="10" t="str">
        <f>IF(A209="","",IF(OR(ISNUMBER(MATCH(A209,'Ingrédients'!$A$5:$A$154,0)),ISNUMBER(MATCH(A209,'Recettes de base'!$H$5:$H$19,0))),IF(NOT(ISNUMBER(D209)),"prix manquant",IF(NOT(ISNUMBER(B209)),"quantité manquante",IF(ISNUMBER(MATCH(A209,'Ingrédients'!$A$5:$A$154,0)),"",IF(INDEX('Recettes de base'!$K$5:$K$19,MATCH(A209,'Recettes de base'!$H$5:$H$19,0))&gt;0,"recette de base incomplète","")))),"introuvable"))</f>
        <v/>
      </c>
      <c r="L209">
        <f>IF(F209="",0,1)</f>
        <v>0</v>
      </c>
    </row>
    <row r="210" spans="1:12" x14ac:dyDescent="0.25">
      <c r="A210" s="5"/>
      <c r="B210" s="12"/>
      <c r="C210" t="str">
        <f>IF(A210="","",IF(ISNUMBER(MATCH(A210,'Ingrédients'!$A$5:$A$154,0)),INDEX('Ingrédients'!$B$5:$B$154,MATCH(A210,'Ingrédients'!$A$5:$A$154,0)),IF(ISNUMBER(MATCH(A210,'Recettes de base'!$H$5:$H$19,0)),INDEX('Recettes de base'!$I$5:$I$19,MATCH(A210,'Recettes de base'!$H$5:$H$19,0)),"")))</f>
        <v/>
      </c>
      <c r="D210" s="13" t="str">
        <f>IF(A210="","",IF(ISNUMBER(MATCH(A210,'Ingrédients'!$A$5:$A$154,0)),INDEX('Ingrédients'!$G$5:$G$154,MATCH(A210,'Ingrédients'!$A$5:$A$154,0)),IF(ISNUMBER(MATCH(A210,'Recettes de base'!$H$5:$H$19,0)),INDEX('Recettes de base'!$J$5:$J$19,MATCH(A210,'Recettes de base'!$H$5:$H$19,0)),"")))</f>
        <v/>
      </c>
      <c r="E210" s="15" t="str">
        <f>IF(OR(A210="",NOT(ISNUMBER(B210)),NOT(ISNUMBER(D210))),"",ROUND(B210*D210,2))</f>
        <v/>
      </c>
      <c r="F210" s="10" t="str">
        <f>IF(A210="","",IF(OR(ISNUMBER(MATCH(A210,'Ingrédients'!$A$5:$A$154,0)),ISNUMBER(MATCH(A210,'Recettes de base'!$H$5:$H$19,0))),IF(NOT(ISNUMBER(D210)),"prix manquant",IF(NOT(ISNUMBER(B210)),"quantité manquante",IF(ISNUMBER(MATCH(A210,'Ingrédients'!$A$5:$A$154,0)),"",IF(INDEX('Recettes de base'!$K$5:$K$19,MATCH(A210,'Recettes de base'!$H$5:$H$19,0))&gt;0,"recette de base incomplète","")))),"introuvable"))</f>
        <v/>
      </c>
      <c r="L210">
        <f>IF(F210="",0,1)</f>
        <v>0</v>
      </c>
    </row>
    <row r="211" spans="1:12" x14ac:dyDescent="0.25">
      <c r="A211" s="5"/>
      <c r="B211" s="12"/>
      <c r="C211" t="str">
        <f>IF(A211="","",IF(ISNUMBER(MATCH(A211,'Ingrédients'!$A$5:$A$154,0)),INDEX('Ingrédients'!$B$5:$B$154,MATCH(A211,'Ingrédients'!$A$5:$A$154,0)),IF(ISNUMBER(MATCH(A211,'Recettes de base'!$H$5:$H$19,0)),INDEX('Recettes de base'!$I$5:$I$19,MATCH(A211,'Recettes de base'!$H$5:$H$19,0)),"")))</f>
        <v/>
      </c>
      <c r="D211" s="13" t="str">
        <f>IF(A211="","",IF(ISNUMBER(MATCH(A211,'Ingrédients'!$A$5:$A$154,0)),INDEX('Ingrédients'!$G$5:$G$154,MATCH(A211,'Ingrédients'!$A$5:$A$154,0)),IF(ISNUMBER(MATCH(A211,'Recettes de base'!$H$5:$H$19,0)),INDEX('Recettes de base'!$J$5:$J$19,MATCH(A211,'Recettes de base'!$H$5:$H$19,0)),"")))</f>
        <v/>
      </c>
      <c r="E211" s="15" t="str">
        <f>IF(OR(A211="",NOT(ISNUMBER(B211)),NOT(ISNUMBER(D211))),"",ROUND(B211*D211,2))</f>
        <v/>
      </c>
      <c r="F211" s="10" t="str">
        <f>IF(A211="","",IF(OR(ISNUMBER(MATCH(A211,'Ingrédients'!$A$5:$A$154,0)),ISNUMBER(MATCH(A211,'Recettes de base'!$H$5:$H$19,0))),IF(NOT(ISNUMBER(D211)),"prix manquant",IF(NOT(ISNUMBER(B211)),"quantité manquante",IF(ISNUMBER(MATCH(A211,'Ingrédients'!$A$5:$A$154,0)),"",IF(INDEX('Recettes de base'!$K$5:$K$19,MATCH(A211,'Recettes de base'!$H$5:$H$19,0))&gt;0,"recette de base incomplète","")))),"introuvable"))</f>
        <v/>
      </c>
      <c r="L211">
        <f>IF(F211="",0,1)</f>
        <v>0</v>
      </c>
    </row>
    <row r="212" spans="1:12" x14ac:dyDescent="0.25">
      <c r="A212" s="5"/>
      <c r="B212" s="12"/>
      <c r="C212" t="str">
        <f>IF(A212="","",IF(ISNUMBER(MATCH(A212,'Ingrédients'!$A$5:$A$154,0)),INDEX('Ingrédients'!$B$5:$B$154,MATCH(A212,'Ingrédients'!$A$5:$A$154,0)),IF(ISNUMBER(MATCH(A212,'Recettes de base'!$H$5:$H$19,0)),INDEX('Recettes de base'!$I$5:$I$19,MATCH(A212,'Recettes de base'!$H$5:$H$19,0)),"")))</f>
        <v/>
      </c>
      <c r="D212" s="13" t="str">
        <f>IF(A212="","",IF(ISNUMBER(MATCH(A212,'Ingrédients'!$A$5:$A$154,0)),INDEX('Ingrédients'!$G$5:$G$154,MATCH(A212,'Ingrédients'!$A$5:$A$154,0)),IF(ISNUMBER(MATCH(A212,'Recettes de base'!$H$5:$H$19,0)),INDEX('Recettes de base'!$J$5:$J$19,MATCH(A212,'Recettes de base'!$H$5:$H$19,0)),"")))</f>
        <v/>
      </c>
      <c r="E212" s="15" t="str">
        <f>IF(OR(A212="",NOT(ISNUMBER(B212)),NOT(ISNUMBER(D212))),"",ROUND(B212*D212,2))</f>
        <v/>
      </c>
      <c r="F212" s="10" t="str">
        <f>IF(A212="","",IF(OR(ISNUMBER(MATCH(A212,'Ingrédients'!$A$5:$A$154,0)),ISNUMBER(MATCH(A212,'Recettes de base'!$H$5:$H$19,0))),IF(NOT(ISNUMBER(D212)),"prix manquant",IF(NOT(ISNUMBER(B212)),"quantité manquante",IF(ISNUMBER(MATCH(A212,'Ingrédients'!$A$5:$A$154,0)),"",IF(INDEX('Recettes de base'!$K$5:$K$19,MATCH(A212,'Recettes de base'!$H$5:$H$19,0))&gt;0,"recette de base incomplète","")))),"introuvable"))</f>
        <v/>
      </c>
      <c r="L212">
        <f>IF(F212="",0,1)</f>
        <v>0</v>
      </c>
    </row>
    <row r="213" spans="1:12" x14ac:dyDescent="0.25">
      <c r="A213" s="5"/>
      <c r="B213" s="12"/>
      <c r="C213" t="str">
        <f>IF(A213="","",IF(ISNUMBER(MATCH(A213,'Ingrédients'!$A$5:$A$154,0)),INDEX('Ingrédients'!$B$5:$B$154,MATCH(A213,'Ingrédients'!$A$5:$A$154,0)),IF(ISNUMBER(MATCH(A213,'Recettes de base'!$H$5:$H$19,0)),INDEX('Recettes de base'!$I$5:$I$19,MATCH(A213,'Recettes de base'!$H$5:$H$19,0)),"")))</f>
        <v/>
      </c>
      <c r="D213" s="13" t="str">
        <f>IF(A213="","",IF(ISNUMBER(MATCH(A213,'Ingrédients'!$A$5:$A$154,0)),INDEX('Ingrédients'!$G$5:$G$154,MATCH(A213,'Ingrédients'!$A$5:$A$154,0)),IF(ISNUMBER(MATCH(A213,'Recettes de base'!$H$5:$H$19,0)),INDEX('Recettes de base'!$J$5:$J$19,MATCH(A213,'Recettes de base'!$H$5:$H$19,0)),"")))</f>
        <v/>
      </c>
      <c r="E213" s="15" t="str">
        <f>IF(OR(A213="",NOT(ISNUMBER(B213)),NOT(ISNUMBER(D213))),"",ROUND(B213*D213,2))</f>
        <v/>
      </c>
      <c r="F213" s="10" t="str">
        <f>IF(A213="","",IF(OR(ISNUMBER(MATCH(A213,'Ingrédients'!$A$5:$A$154,0)),ISNUMBER(MATCH(A213,'Recettes de base'!$H$5:$H$19,0))),IF(NOT(ISNUMBER(D213)),"prix manquant",IF(NOT(ISNUMBER(B213)),"quantité manquante",IF(ISNUMBER(MATCH(A213,'Ingrédients'!$A$5:$A$154,0)),"",IF(INDEX('Recettes de base'!$K$5:$K$19,MATCH(A213,'Recettes de base'!$H$5:$H$19,0))&gt;0,"recette de base incomplète","")))),"introuvable"))</f>
        <v/>
      </c>
      <c r="L213">
        <f>IF(F213="",0,1)</f>
        <v>0</v>
      </c>
    </row>
    <row r="214" spans="1:12" x14ac:dyDescent="0.25">
      <c r="A214" s="5"/>
      <c r="B214" s="12"/>
      <c r="C214" t="str">
        <f>IF(A214="","",IF(ISNUMBER(MATCH(A214,'Ingrédients'!$A$5:$A$154,0)),INDEX('Ingrédients'!$B$5:$B$154,MATCH(A214,'Ingrédients'!$A$5:$A$154,0)),IF(ISNUMBER(MATCH(A214,'Recettes de base'!$H$5:$H$19,0)),INDEX('Recettes de base'!$I$5:$I$19,MATCH(A214,'Recettes de base'!$H$5:$H$19,0)),"")))</f>
        <v/>
      </c>
      <c r="D214" s="13" t="str">
        <f>IF(A214="","",IF(ISNUMBER(MATCH(A214,'Ingrédients'!$A$5:$A$154,0)),INDEX('Ingrédients'!$G$5:$G$154,MATCH(A214,'Ingrédients'!$A$5:$A$154,0)),IF(ISNUMBER(MATCH(A214,'Recettes de base'!$H$5:$H$19,0)),INDEX('Recettes de base'!$J$5:$J$19,MATCH(A214,'Recettes de base'!$H$5:$H$19,0)),"")))</f>
        <v/>
      </c>
      <c r="E214" s="15" t="str">
        <f>IF(OR(A214="",NOT(ISNUMBER(B214)),NOT(ISNUMBER(D214))),"",ROUND(B214*D214,2))</f>
        <v/>
      </c>
      <c r="F214" s="10" t="str">
        <f>IF(A214="","",IF(OR(ISNUMBER(MATCH(A214,'Ingrédients'!$A$5:$A$154,0)),ISNUMBER(MATCH(A214,'Recettes de base'!$H$5:$H$19,0))),IF(NOT(ISNUMBER(D214)),"prix manquant",IF(NOT(ISNUMBER(B214)),"quantité manquante",IF(ISNUMBER(MATCH(A214,'Ingrédients'!$A$5:$A$154,0)),"",IF(INDEX('Recettes de base'!$K$5:$K$19,MATCH(A214,'Recettes de base'!$H$5:$H$19,0))&gt;0,"recette de base incomplète","")))),"introuvable"))</f>
        <v/>
      </c>
      <c r="L214">
        <f>IF(F214="",0,1)</f>
        <v>0</v>
      </c>
    </row>
    <row r="215" spans="1:12" x14ac:dyDescent="0.25">
      <c r="A215" s="5"/>
      <c r="B215" s="12"/>
      <c r="C215" t="str">
        <f>IF(A215="","",IF(ISNUMBER(MATCH(A215,'Ingrédients'!$A$5:$A$154,0)),INDEX('Ingrédients'!$B$5:$B$154,MATCH(A215,'Ingrédients'!$A$5:$A$154,0)),IF(ISNUMBER(MATCH(A215,'Recettes de base'!$H$5:$H$19,0)),INDEX('Recettes de base'!$I$5:$I$19,MATCH(A215,'Recettes de base'!$H$5:$H$19,0)),"")))</f>
        <v/>
      </c>
      <c r="D215" s="13" t="str">
        <f>IF(A215="","",IF(ISNUMBER(MATCH(A215,'Ingrédients'!$A$5:$A$154,0)),INDEX('Ingrédients'!$G$5:$G$154,MATCH(A215,'Ingrédients'!$A$5:$A$154,0)),IF(ISNUMBER(MATCH(A215,'Recettes de base'!$H$5:$H$19,0)),INDEX('Recettes de base'!$J$5:$J$19,MATCH(A215,'Recettes de base'!$H$5:$H$19,0)),"")))</f>
        <v/>
      </c>
      <c r="E215" s="15" t="str">
        <f>IF(OR(A215="",NOT(ISNUMBER(B215)),NOT(ISNUMBER(D215))),"",ROUND(B215*D215,2))</f>
        <v/>
      </c>
      <c r="F215" s="10" t="str">
        <f>IF(A215="","",IF(OR(ISNUMBER(MATCH(A215,'Ingrédients'!$A$5:$A$154,0)),ISNUMBER(MATCH(A215,'Recettes de base'!$H$5:$H$19,0))),IF(NOT(ISNUMBER(D215)),"prix manquant",IF(NOT(ISNUMBER(B215)),"quantité manquante",IF(ISNUMBER(MATCH(A215,'Ingrédients'!$A$5:$A$154,0)),"",IF(INDEX('Recettes de base'!$K$5:$K$19,MATCH(A215,'Recettes de base'!$H$5:$H$19,0))&gt;0,"recette de base incomplète","")))),"introuvable"))</f>
        <v/>
      </c>
      <c r="L215">
        <f>IF(F215="",0,1)</f>
        <v>0</v>
      </c>
    </row>
    <row r="216" spans="1:12" x14ac:dyDescent="0.25">
      <c r="A216" s="5"/>
      <c r="B216" s="12"/>
      <c r="C216" t="str">
        <f>IF(A216="","",IF(ISNUMBER(MATCH(A216,'Ingrédients'!$A$5:$A$154,0)),INDEX('Ingrédients'!$B$5:$B$154,MATCH(A216,'Ingrédients'!$A$5:$A$154,0)),IF(ISNUMBER(MATCH(A216,'Recettes de base'!$H$5:$H$19,0)),INDEX('Recettes de base'!$I$5:$I$19,MATCH(A216,'Recettes de base'!$H$5:$H$19,0)),"")))</f>
        <v/>
      </c>
      <c r="D216" s="13" t="str">
        <f>IF(A216="","",IF(ISNUMBER(MATCH(A216,'Ingrédients'!$A$5:$A$154,0)),INDEX('Ingrédients'!$G$5:$G$154,MATCH(A216,'Ingrédients'!$A$5:$A$154,0)),IF(ISNUMBER(MATCH(A216,'Recettes de base'!$H$5:$H$19,0)),INDEX('Recettes de base'!$J$5:$J$19,MATCH(A216,'Recettes de base'!$H$5:$H$19,0)),"")))</f>
        <v/>
      </c>
      <c r="E216" s="15" t="str">
        <f>IF(OR(A216="",NOT(ISNUMBER(B216)),NOT(ISNUMBER(D216))),"",ROUND(B216*D216,2))</f>
        <v/>
      </c>
      <c r="F216" s="10" t="str">
        <f>IF(A216="","",IF(OR(ISNUMBER(MATCH(A216,'Ingrédients'!$A$5:$A$154,0)),ISNUMBER(MATCH(A216,'Recettes de base'!$H$5:$H$19,0))),IF(NOT(ISNUMBER(D216)),"prix manquant",IF(NOT(ISNUMBER(B216)),"quantité manquante",IF(ISNUMBER(MATCH(A216,'Ingrédients'!$A$5:$A$154,0)),"",IF(INDEX('Recettes de base'!$K$5:$K$19,MATCH(A216,'Recettes de base'!$H$5:$H$19,0))&gt;0,"recette de base incomplète","")))),"introuvable"))</f>
        <v/>
      </c>
      <c r="L216">
        <f>IF(F216="",0,1)</f>
        <v>0</v>
      </c>
    </row>
    <row r="217" spans="1:12" x14ac:dyDescent="0.25">
      <c r="A217" s="5"/>
      <c r="B217" s="12"/>
      <c r="C217" t="str">
        <f>IF(A217="","",IF(ISNUMBER(MATCH(A217,'Ingrédients'!$A$5:$A$154,0)),INDEX('Ingrédients'!$B$5:$B$154,MATCH(A217,'Ingrédients'!$A$5:$A$154,0)),IF(ISNUMBER(MATCH(A217,'Recettes de base'!$H$5:$H$19,0)),INDEX('Recettes de base'!$I$5:$I$19,MATCH(A217,'Recettes de base'!$H$5:$H$19,0)),"")))</f>
        <v/>
      </c>
      <c r="D217" s="13" t="str">
        <f>IF(A217="","",IF(ISNUMBER(MATCH(A217,'Ingrédients'!$A$5:$A$154,0)),INDEX('Ingrédients'!$G$5:$G$154,MATCH(A217,'Ingrédients'!$A$5:$A$154,0)),IF(ISNUMBER(MATCH(A217,'Recettes de base'!$H$5:$H$19,0)),INDEX('Recettes de base'!$J$5:$J$19,MATCH(A217,'Recettes de base'!$H$5:$H$19,0)),"")))</f>
        <v/>
      </c>
      <c r="E217" s="15" t="str">
        <f>IF(OR(A217="",NOT(ISNUMBER(B217)),NOT(ISNUMBER(D217))),"",ROUND(B217*D217,2))</f>
        <v/>
      </c>
      <c r="F217" s="10" t="str">
        <f>IF(A217="","",IF(OR(ISNUMBER(MATCH(A217,'Ingrédients'!$A$5:$A$154,0)),ISNUMBER(MATCH(A217,'Recettes de base'!$H$5:$H$19,0))),IF(NOT(ISNUMBER(D217)),"prix manquant",IF(NOT(ISNUMBER(B217)),"quantité manquante",IF(ISNUMBER(MATCH(A217,'Ingrédients'!$A$5:$A$154,0)),"",IF(INDEX('Recettes de base'!$K$5:$K$19,MATCH(A217,'Recettes de base'!$H$5:$H$19,0))&gt;0,"recette de base incomplète","")))),"introuvable"))</f>
        <v/>
      </c>
      <c r="L217">
        <f>IF(F217="",0,1)</f>
        <v>0</v>
      </c>
    </row>
    <row r="218" spans="1:12" x14ac:dyDescent="0.25">
      <c r="A218" s="5"/>
      <c r="B218" s="12"/>
      <c r="C218" t="str">
        <f>IF(A218="","",IF(ISNUMBER(MATCH(A218,'Ingrédients'!$A$5:$A$154,0)),INDEX('Ingrédients'!$B$5:$B$154,MATCH(A218,'Ingrédients'!$A$5:$A$154,0)),IF(ISNUMBER(MATCH(A218,'Recettes de base'!$H$5:$H$19,0)),INDEX('Recettes de base'!$I$5:$I$19,MATCH(A218,'Recettes de base'!$H$5:$H$19,0)),"")))</f>
        <v/>
      </c>
      <c r="D218" s="13" t="str">
        <f>IF(A218="","",IF(ISNUMBER(MATCH(A218,'Ingrédients'!$A$5:$A$154,0)),INDEX('Ingrédients'!$G$5:$G$154,MATCH(A218,'Ingrédients'!$A$5:$A$154,0)),IF(ISNUMBER(MATCH(A218,'Recettes de base'!$H$5:$H$19,0)),INDEX('Recettes de base'!$J$5:$J$19,MATCH(A218,'Recettes de base'!$H$5:$H$19,0)),"")))</f>
        <v/>
      </c>
      <c r="E218" s="15" t="str">
        <f>IF(OR(A218="",NOT(ISNUMBER(B218)),NOT(ISNUMBER(D218))),"",ROUND(B218*D218,2))</f>
        <v/>
      </c>
      <c r="F218" s="10" t="str">
        <f>IF(A218="","",IF(OR(ISNUMBER(MATCH(A218,'Ingrédients'!$A$5:$A$154,0)),ISNUMBER(MATCH(A218,'Recettes de base'!$H$5:$H$19,0))),IF(NOT(ISNUMBER(D218)),"prix manquant",IF(NOT(ISNUMBER(B218)),"quantité manquante",IF(ISNUMBER(MATCH(A218,'Ingrédients'!$A$5:$A$154,0)),"",IF(INDEX('Recettes de base'!$K$5:$K$19,MATCH(A218,'Recettes de base'!$H$5:$H$19,0))&gt;0,"recette de base incomplète","")))),"introuvable"))</f>
        <v/>
      </c>
      <c r="L218">
        <f>IF(F218="",0,1)</f>
        <v>0</v>
      </c>
    </row>
    <row r="219" spans="1:12" x14ac:dyDescent="0.25">
      <c r="A219" s="5"/>
      <c r="B219" s="12"/>
      <c r="C219" t="str">
        <f>IF(A219="","",IF(ISNUMBER(MATCH(A219,'Ingrédients'!$A$5:$A$154,0)),INDEX('Ingrédients'!$B$5:$B$154,MATCH(A219,'Ingrédients'!$A$5:$A$154,0)),IF(ISNUMBER(MATCH(A219,'Recettes de base'!$H$5:$H$19,0)),INDEX('Recettes de base'!$I$5:$I$19,MATCH(A219,'Recettes de base'!$H$5:$H$19,0)),"")))</f>
        <v/>
      </c>
      <c r="D219" s="13" t="str">
        <f>IF(A219="","",IF(ISNUMBER(MATCH(A219,'Ingrédients'!$A$5:$A$154,0)),INDEX('Ingrédients'!$G$5:$G$154,MATCH(A219,'Ingrédients'!$A$5:$A$154,0)),IF(ISNUMBER(MATCH(A219,'Recettes de base'!$H$5:$H$19,0)),INDEX('Recettes de base'!$J$5:$J$19,MATCH(A219,'Recettes de base'!$H$5:$H$19,0)),"")))</f>
        <v/>
      </c>
      <c r="E219" s="15" t="str">
        <f>IF(OR(A219="",NOT(ISNUMBER(B219)),NOT(ISNUMBER(D219))),"",ROUND(B219*D219,2))</f>
        <v/>
      </c>
      <c r="F219" s="10" t="str">
        <f>IF(A219="","",IF(OR(ISNUMBER(MATCH(A219,'Ingrédients'!$A$5:$A$154,0)),ISNUMBER(MATCH(A219,'Recettes de base'!$H$5:$H$19,0))),IF(NOT(ISNUMBER(D219)),"prix manquant",IF(NOT(ISNUMBER(B219)),"quantité manquante",IF(ISNUMBER(MATCH(A219,'Ingrédients'!$A$5:$A$154,0)),"",IF(INDEX('Recettes de base'!$K$5:$K$19,MATCH(A219,'Recettes de base'!$H$5:$H$19,0))&gt;0,"recette de base incomplète","")))),"introuvable"))</f>
        <v/>
      </c>
      <c r="L219">
        <f>IF(F219="",0,1)</f>
        <v>0</v>
      </c>
    </row>
    <row r="220" spans="1:12" x14ac:dyDescent="0.25">
      <c r="A220" s="5"/>
      <c r="B220" s="12"/>
      <c r="C220" t="str">
        <f>IF(A220="","",IF(ISNUMBER(MATCH(A220,'Ingrédients'!$A$5:$A$154,0)),INDEX('Ingrédients'!$B$5:$B$154,MATCH(A220,'Ingrédients'!$A$5:$A$154,0)),IF(ISNUMBER(MATCH(A220,'Recettes de base'!$H$5:$H$19,0)),INDEX('Recettes de base'!$I$5:$I$19,MATCH(A220,'Recettes de base'!$H$5:$H$19,0)),"")))</f>
        <v/>
      </c>
      <c r="D220" s="13" t="str">
        <f>IF(A220="","",IF(ISNUMBER(MATCH(A220,'Ingrédients'!$A$5:$A$154,0)),INDEX('Ingrédients'!$G$5:$G$154,MATCH(A220,'Ingrédients'!$A$5:$A$154,0)),IF(ISNUMBER(MATCH(A220,'Recettes de base'!$H$5:$H$19,0)),INDEX('Recettes de base'!$J$5:$J$19,MATCH(A220,'Recettes de base'!$H$5:$H$19,0)),"")))</f>
        <v/>
      </c>
      <c r="E220" s="15" t="str">
        <f>IF(OR(A220="",NOT(ISNUMBER(B220)),NOT(ISNUMBER(D220))),"",ROUND(B220*D220,2))</f>
        <v/>
      </c>
      <c r="F220" s="10" t="str">
        <f>IF(A220="","",IF(OR(ISNUMBER(MATCH(A220,'Ingrédients'!$A$5:$A$154,0)),ISNUMBER(MATCH(A220,'Recettes de base'!$H$5:$H$19,0))),IF(NOT(ISNUMBER(D220)),"prix manquant",IF(NOT(ISNUMBER(B220)),"quantité manquante",IF(ISNUMBER(MATCH(A220,'Ingrédients'!$A$5:$A$154,0)),"",IF(INDEX('Recettes de base'!$K$5:$K$19,MATCH(A220,'Recettes de base'!$H$5:$H$19,0))&gt;0,"recette de base incomplète","")))),"introuvable"))</f>
        <v/>
      </c>
      <c r="L220">
        <f>IF(F220="",0,1)</f>
        <v>0</v>
      </c>
    </row>
    <row r="221" spans="1:12" x14ac:dyDescent="0.25">
      <c r="A221" s="5"/>
      <c r="B221" s="12"/>
      <c r="C221" t="str">
        <f>IF(A221="","",IF(ISNUMBER(MATCH(A221,'Ingrédients'!$A$5:$A$154,0)),INDEX('Ingrédients'!$B$5:$B$154,MATCH(A221,'Ingrédients'!$A$5:$A$154,0)),IF(ISNUMBER(MATCH(A221,'Recettes de base'!$H$5:$H$19,0)),INDEX('Recettes de base'!$I$5:$I$19,MATCH(A221,'Recettes de base'!$H$5:$H$19,0)),"")))</f>
        <v/>
      </c>
      <c r="D221" s="13" t="str">
        <f>IF(A221="","",IF(ISNUMBER(MATCH(A221,'Ingrédients'!$A$5:$A$154,0)),INDEX('Ingrédients'!$G$5:$G$154,MATCH(A221,'Ingrédients'!$A$5:$A$154,0)),IF(ISNUMBER(MATCH(A221,'Recettes de base'!$H$5:$H$19,0)),INDEX('Recettes de base'!$J$5:$J$19,MATCH(A221,'Recettes de base'!$H$5:$H$19,0)),"")))</f>
        <v/>
      </c>
      <c r="E221" s="15" t="str">
        <f>IF(OR(A221="",NOT(ISNUMBER(B221)),NOT(ISNUMBER(D221))),"",ROUND(B221*D221,2))</f>
        <v/>
      </c>
      <c r="F221" s="10" t="str">
        <f>IF(A221="","",IF(OR(ISNUMBER(MATCH(A221,'Ingrédients'!$A$5:$A$154,0)),ISNUMBER(MATCH(A221,'Recettes de base'!$H$5:$H$19,0))),IF(NOT(ISNUMBER(D221)),"prix manquant",IF(NOT(ISNUMBER(B221)),"quantité manquante",IF(ISNUMBER(MATCH(A221,'Ingrédients'!$A$5:$A$154,0)),"",IF(INDEX('Recettes de base'!$K$5:$K$19,MATCH(A221,'Recettes de base'!$H$5:$H$19,0))&gt;0,"recette de base incomplète","")))),"introuvable"))</f>
        <v/>
      </c>
      <c r="L221">
        <f>IF(F221="",0,1)</f>
        <v>0</v>
      </c>
    </row>
    <row r="222" spans="1:5" x14ac:dyDescent="0.25">
      <c r="A222" s="16" t="s">
        <v>47</v>
      </c>
      <c r="E222" s="9" t="str">
        <f>IF(A205="","",ROUND(SUM(E207:E221),2))</f>
        <v/>
      </c>
    </row>
    <row r="223" spans="1:5" x14ac:dyDescent="0.25">
      <c r="A223" s="16" t="s">
        <v>50</v>
      </c>
      <c r="E223" s="9" t="str">
        <f>IF(OR(A205="",NOT(ISNUMBER(C205))),"",IF(C205&lt;=0,"",ROUND(E222/C205,2)))</f>
        <v/>
      </c>
    </row>
    <row r="225" spans="1:5" x14ac:dyDescent="0.25">
      <c r="A225" s="11"/>
      <c r="B225" s="2" t="s">
        <v>52</v>
      </c>
      <c r="C225" s="5"/>
      <c r="D225" s="2" t="str">
        <f>IF(C225=1,"portion","portions")</f>
        <v>portions</v>
      </c>
      <c r="E225" s="10" t="str">
        <f>IF(A225="","",IF(COUNTIF($H$5:$H$34,A225)&gt;1,"nom en double, seul le premier compte",IF(NOT(ISNUMBER(C225)),"«donne … portions» manque",IF(C225&lt;=0,"«donne … portions» manque",IF(SUM(L227:L241)&gt;0,"vérifier les lignes avec remarque","")))))</f>
        <v/>
      </c>
    </row>
    <row r="226" spans="1:6" x14ac:dyDescent="0.25">
      <c r="A226" s="4" t="s">
        <v>43</v>
      </c>
      <c r="B226" s="4" t="s">
        <v>44</v>
      </c>
      <c r="C226" s="4" t="s">
        <v>18</v>
      </c>
      <c r="D226" s="4" t="s">
        <v>45</v>
      </c>
      <c r="E226" s="4" t="s">
        <v>46</v>
      </c>
      <c r="F226" s="4" t="s">
        <v>24</v>
      </c>
    </row>
    <row r="227" spans="1:12" x14ac:dyDescent="0.25">
      <c r="A227" s="5"/>
      <c r="B227" s="12"/>
      <c r="C227" t="str">
        <f>IF(A227="","",IF(ISNUMBER(MATCH(A227,'Ingrédients'!$A$5:$A$154,0)),INDEX('Ingrédients'!$B$5:$B$154,MATCH(A227,'Ingrédients'!$A$5:$A$154,0)),IF(ISNUMBER(MATCH(A227,'Recettes de base'!$H$5:$H$19,0)),INDEX('Recettes de base'!$I$5:$I$19,MATCH(A227,'Recettes de base'!$H$5:$H$19,0)),"")))</f>
        <v/>
      </c>
      <c r="D227" s="13" t="str">
        <f>IF(A227="","",IF(ISNUMBER(MATCH(A227,'Ingrédients'!$A$5:$A$154,0)),INDEX('Ingrédients'!$G$5:$G$154,MATCH(A227,'Ingrédients'!$A$5:$A$154,0)),IF(ISNUMBER(MATCH(A227,'Recettes de base'!$H$5:$H$19,0)),INDEX('Recettes de base'!$J$5:$J$19,MATCH(A227,'Recettes de base'!$H$5:$H$19,0)),"")))</f>
        <v/>
      </c>
      <c r="E227" s="15" t="str">
        <f>IF(OR(A227="",NOT(ISNUMBER(B227)),NOT(ISNUMBER(D227))),"",ROUND(B227*D227,2))</f>
        <v/>
      </c>
      <c r="F227" s="10" t="str">
        <f>IF(A227="","",IF(OR(ISNUMBER(MATCH(A227,'Ingrédients'!$A$5:$A$154,0)),ISNUMBER(MATCH(A227,'Recettes de base'!$H$5:$H$19,0))),IF(NOT(ISNUMBER(D227)),"prix manquant",IF(NOT(ISNUMBER(B227)),"quantité manquante",IF(ISNUMBER(MATCH(A227,'Ingrédients'!$A$5:$A$154,0)),"",IF(INDEX('Recettes de base'!$K$5:$K$19,MATCH(A227,'Recettes de base'!$H$5:$H$19,0))&gt;0,"recette de base incomplète","")))),"introuvable"))</f>
        <v/>
      </c>
      <c r="L227">
        <f>IF(F227="",0,1)</f>
        <v>0</v>
      </c>
    </row>
    <row r="228" spans="1:12" x14ac:dyDescent="0.25">
      <c r="A228" s="5"/>
      <c r="B228" s="12"/>
      <c r="C228" t="str">
        <f>IF(A228="","",IF(ISNUMBER(MATCH(A228,'Ingrédients'!$A$5:$A$154,0)),INDEX('Ingrédients'!$B$5:$B$154,MATCH(A228,'Ingrédients'!$A$5:$A$154,0)),IF(ISNUMBER(MATCH(A228,'Recettes de base'!$H$5:$H$19,0)),INDEX('Recettes de base'!$I$5:$I$19,MATCH(A228,'Recettes de base'!$H$5:$H$19,0)),"")))</f>
        <v/>
      </c>
      <c r="D228" s="13" t="str">
        <f>IF(A228="","",IF(ISNUMBER(MATCH(A228,'Ingrédients'!$A$5:$A$154,0)),INDEX('Ingrédients'!$G$5:$G$154,MATCH(A228,'Ingrédients'!$A$5:$A$154,0)),IF(ISNUMBER(MATCH(A228,'Recettes de base'!$H$5:$H$19,0)),INDEX('Recettes de base'!$J$5:$J$19,MATCH(A228,'Recettes de base'!$H$5:$H$19,0)),"")))</f>
        <v/>
      </c>
      <c r="E228" s="15" t="str">
        <f>IF(OR(A228="",NOT(ISNUMBER(B228)),NOT(ISNUMBER(D228))),"",ROUND(B228*D228,2))</f>
        <v/>
      </c>
      <c r="F228" s="10" t="str">
        <f>IF(A228="","",IF(OR(ISNUMBER(MATCH(A228,'Ingrédients'!$A$5:$A$154,0)),ISNUMBER(MATCH(A228,'Recettes de base'!$H$5:$H$19,0))),IF(NOT(ISNUMBER(D228)),"prix manquant",IF(NOT(ISNUMBER(B228)),"quantité manquante",IF(ISNUMBER(MATCH(A228,'Ingrédients'!$A$5:$A$154,0)),"",IF(INDEX('Recettes de base'!$K$5:$K$19,MATCH(A228,'Recettes de base'!$H$5:$H$19,0))&gt;0,"recette de base incomplète","")))),"introuvable"))</f>
        <v/>
      </c>
      <c r="L228">
        <f>IF(F228="",0,1)</f>
        <v>0</v>
      </c>
    </row>
    <row r="229" spans="1:12" x14ac:dyDescent="0.25">
      <c r="A229" s="5"/>
      <c r="B229" s="12"/>
      <c r="C229" t="str">
        <f>IF(A229="","",IF(ISNUMBER(MATCH(A229,'Ingrédients'!$A$5:$A$154,0)),INDEX('Ingrédients'!$B$5:$B$154,MATCH(A229,'Ingrédients'!$A$5:$A$154,0)),IF(ISNUMBER(MATCH(A229,'Recettes de base'!$H$5:$H$19,0)),INDEX('Recettes de base'!$I$5:$I$19,MATCH(A229,'Recettes de base'!$H$5:$H$19,0)),"")))</f>
        <v/>
      </c>
      <c r="D229" s="13" t="str">
        <f>IF(A229="","",IF(ISNUMBER(MATCH(A229,'Ingrédients'!$A$5:$A$154,0)),INDEX('Ingrédients'!$G$5:$G$154,MATCH(A229,'Ingrédients'!$A$5:$A$154,0)),IF(ISNUMBER(MATCH(A229,'Recettes de base'!$H$5:$H$19,0)),INDEX('Recettes de base'!$J$5:$J$19,MATCH(A229,'Recettes de base'!$H$5:$H$19,0)),"")))</f>
        <v/>
      </c>
      <c r="E229" s="15" t="str">
        <f>IF(OR(A229="",NOT(ISNUMBER(B229)),NOT(ISNUMBER(D229))),"",ROUND(B229*D229,2))</f>
        <v/>
      </c>
      <c r="F229" s="10" t="str">
        <f>IF(A229="","",IF(OR(ISNUMBER(MATCH(A229,'Ingrédients'!$A$5:$A$154,0)),ISNUMBER(MATCH(A229,'Recettes de base'!$H$5:$H$19,0))),IF(NOT(ISNUMBER(D229)),"prix manquant",IF(NOT(ISNUMBER(B229)),"quantité manquante",IF(ISNUMBER(MATCH(A229,'Ingrédients'!$A$5:$A$154,0)),"",IF(INDEX('Recettes de base'!$K$5:$K$19,MATCH(A229,'Recettes de base'!$H$5:$H$19,0))&gt;0,"recette de base incomplète","")))),"introuvable"))</f>
        <v/>
      </c>
      <c r="L229">
        <f>IF(F229="",0,1)</f>
        <v>0</v>
      </c>
    </row>
    <row r="230" spans="1:12" x14ac:dyDescent="0.25">
      <c r="A230" s="5"/>
      <c r="B230" s="12"/>
      <c r="C230" t="str">
        <f>IF(A230="","",IF(ISNUMBER(MATCH(A230,'Ingrédients'!$A$5:$A$154,0)),INDEX('Ingrédients'!$B$5:$B$154,MATCH(A230,'Ingrédients'!$A$5:$A$154,0)),IF(ISNUMBER(MATCH(A230,'Recettes de base'!$H$5:$H$19,0)),INDEX('Recettes de base'!$I$5:$I$19,MATCH(A230,'Recettes de base'!$H$5:$H$19,0)),"")))</f>
        <v/>
      </c>
      <c r="D230" s="13" t="str">
        <f>IF(A230="","",IF(ISNUMBER(MATCH(A230,'Ingrédients'!$A$5:$A$154,0)),INDEX('Ingrédients'!$G$5:$G$154,MATCH(A230,'Ingrédients'!$A$5:$A$154,0)),IF(ISNUMBER(MATCH(A230,'Recettes de base'!$H$5:$H$19,0)),INDEX('Recettes de base'!$J$5:$J$19,MATCH(A230,'Recettes de base'!$H$5:$H$19,0)),"")))</f>
        <v/>
      </c>
      <c r="E230" s="15" t="str">
        <f>IF(OR(A230="",NOT(ISNUMBER(B230)),NOT(ISNUMBER(D230))),"",ROUND(B230*D230,2))</f>
        <v/>
      </c>
      <c r="F230" s="10" t="str">
        <f>IF(A230="","",IF(OR(ISNUMBER(MATCH(A230,'Ingrédients'!$A$5:$A$154,0)),ISNUMBER(MATCH(A230,'Recettes de base'!$H$5:$H$19,0))),IF(NOT(ISNUMBER(D230)),"prix manquant",IF(NOT(ISNUMBER(B230)),"quantité manquante",IF(ISNUMBER(MATCH(A230,'Ingrédients'!$A$5:$A$154,0)),"",IF(INDEX('Recettes de base'!$K$5:$K$19,MATCH(A230,'Recettes de base'!$H$5:$H$19,0))&gt;0,"recette de base incomplète","")))),"introuvable"))</f>
        <v/>
      </c>
      <c r="L230">
        <f>IF(F230="",0,1)</f>
        <v>0</v>
      </c>
    </row>
    <row r="231" spans="1:12" x14ac:dyDescent="0.25">
      <c r="A231" s="5"/>
      <c r="B231" s="12"/>
      <c r="C231" t="str">
        <f>IF(A231="","",IF(ISNUMBER(MATCH(A231,'Ingrédients'!$A$5:$A$154,0)),INDEX('Ingrédients'!$B$5:$B$154,MATCH(A231,'Ingrédients'!$A$5:$A$154,0)),IF(ISNUMBER(MATCH(A231,'Recettes de base'!$H$5:$H$19,0)),INDEX('Recettes de base'!$I$5:$I$19,MATCH(A231,'Recettes de base'!$H$5:$H$19,0)),"")))</f>
        <v/>
      </c>
      <c r="D231" s="13" t="str">
        <f>IF(A231="","",IF(ISNUMBER(MATCH(A231,'Ingrédients'!$A$5:$A$154,0)),INDEX('Ingrédients'!$G$5:$G$154,MATCH(A231,'Ingrédients'!$A$5:$A$154,0)),IF(ISNUMBER(MATCH(A231,'Recettes de base'!$H$5:$H$19,0)),INDEX('Recettes de base'!$J$5:$J$19,MATCH(A231,'Recettes de base'!$H$5:$H$19,0)),"")))</f>
        <v/>
      </c>
      <c r="E231" s="15" t="str">
        <f>IF(OR(A231="",NOT(ISNUMBER(B231)),NOT(ISNUMBER(D231))),"",ROUND(B231*D231,2))</f>
        <v/>
      </c>
      <c r="F231" s="10" t="str">
        <f>IF(A231="","",IF(OR(ISNUMBER(MATCH(A231,'Ingrédients'!$A$5:$A$154,0)),ISNUMBER(MATCH(A231,'Recettes de base'!$H$5:$H$19,0))),IF(NOT(ISNUMBER(D231)),"prix manquant",IF(NOT(ISNUMBER(B231)),"quantité manquante",IF(ISNUMBER(MATCH(A231,'Ingrédients'!$A$5:$A$154,0)),"",IF(INDEX('Recettes de base'!$K$5:$K$19,MATCH(A231,'Recettes de base'!$H$5:$H$19,0))&gt;0,"recette de base incomplète","")))),"introuvable"))</f>
        <v/>
      </c>
      <c r="L231">
        <f>IF(F231="",0,1)</f>
        <v>0</v>
      </c>
    </row>
    <row r="232" spans="1:12" x14ac:dyDescent="0.25">
      <c r="A232" s="5"/>
      <c r="B232" s="12"/>
      <c r="C232" t="str">
        <f>IF(A232="","",IF(ISNUMBER(MATCH(A232,'Ingrédients'!$A$5:$A$154,0)),INDEX('Ingrédients'!$B$5:$B$154,MATCH(A232,'Ingrédients'!$A$5:$A$154,0)),IF(ISNUMBER(MATCH(A232,'Recettes de base'!$H$5:$H$19,0)),INDEX('Recettes de base'!$I$5:$I$19,MATCH(A232,'Recettes de base'!$H$5:$H$19,0)),"")))</f>
        <v/>
      </c>
      <c r="D232" s="13" t="str">
        <f>IF(A232="","",IF(ISNUMBER(MATCH(A232,'Ingrédients'!$A$5:$A$154,0)),INDEX('Ingrédients'!$G$5:$G$154,MATCH(A232,'Ingrédients'!$A$5:$A$154,0)),IF(ISNUMBER(MATCH(A232,'Recettes de base'!$H$5:$H$19,0)),INDEX('Recettes de base'!$J$5:$J$19,MATCH(A232,'Recettes de base'!$H$5:$H$19,0)),"")))</f>
        <v/>
      </c>
      <c r="E232" s="15" t="str">
        <f>IF(OR(A232="",NOT(ISNUMBER(B232)),NOT(ISNUMBER(D232))),"",ROUND(B232*D232,2))</f>
        <v/>
      </c>
      <c r="F232" s="10" t="str">
        <f>IF(A232="","",IF(OR(ISNUMBER(MATCH(A232,'Ingrédients'!$A$5:$A$154,0)),ISNUMBER(MATCH(A232,'Recettes de base'!$H$5:$H$19,0))),IF(NOT(ISNUMBER(D232)),"prix manquant",IF(NOT(ISNUMBER(B232)),"quantité manquante",IF(ISNUMBER(MATCH(A232,'Ingrédients'!$A$5:$A$154,0)),"",IF(INDEX('Recettes de base'!$K$5:$K$19,MATCH(A232,'Recettes de base'!$H$5:$H$19,0))&gt;0,"recette de base incomplète","")))),"introuvable"))</f>
        <v/>
      </c>
      <c r="L232">
        <f>IF(F232="",0,1)</f>
        <v>0</v>
      </c>
    </row>
    <row r="233" spans="1:12" x14ac:dyDescent="0.25">
      <c r="A233" s="5"/>
      <c r="B233" s="12"/>
      <c r="C233" t="str">
        <f>IF(A233="","",IF(ISNUMBER(MATCH(A233,'Ingrédients'!$A$5:$A$154,0)),INDEX('Ingrédients'!$B$5:$B$154,MATCH(A233,'Ingrédients'!$A$5:$A$154,0)),IF(ISNUMBER(MATCH(A233,'Recettes de base'!$H$5:$H$19,0)),INDEX('Recettes de base'!$I$5:$I$19,MATCH(A233,'Recettes de base'!$H$5:$H$19,0)),"")))</f>
        <v/>
      </c>
      <c r="D233" s="13" t="str">
        <f>IF(A233="","",IF(ISNUMBER(MATCH(A233,'Ingrédients'!$A$5:$A$154,0)),INDEX('Ingrédients'!$G$5:$G$154,MATCH(A233,'Ingrédients'!$A$5:$A$154,0)),IF(ISNUMBER(MATCH(A233,'Recettes de base'!$H$5:$H$19,0)),INDEX('Recettes de base'!$J$5:$J$19,MATCH(A233,'Recettes de base'!$H$5:$H$19,0)),"")))</f>
        <v/>
      </c>
      <c r="E233" s="15" t="str">
        <f>IF(OR(A233="",NOT(ISNUMBER(B233)),NOT(ISNUMBER(D233))),"",ROUND(B233*D233,2))</f>
        <v/>
      </c>
      <c r="F233" s="10" t="str">
        <f>IF(A233="","",IF(OR(ISNUMBER(MATCH(A233,'Ingrédients'!$A$5:$A$154,0)),ISNUMBER(MATCH(A233,'Recettes de base'!$H$5:$H$19,0))),IF(NOT(ISNUMBER(D233)),"prix manquant",IF(NOT(ISNUMBER(B233)),"quantité manquante",IF(ISNUMBER(MATCH(A233,'Ingrédients'!$A$5:$A$154,0)),"",IF(INDEX('Recettes de base'!$K$5:$K$19,MATCH(A233,'Recettes de base'!$H$5:$H$19,0))&gt;0,"recette de base incomplète","")))),"introuvable"))</f>
        <v/>
      </c>
      <c r="L233">
        <f>IF(F233="",0,1)</f>
        <v>0</v>
      </c>
    </row>
    <row r="234" spans="1:12" x14ac:dyDescent="0.25">
      <c r="A234" s="5"/>
      <c r="B234" s="12"/>
      <c r="C234" t="str">
        <f>IF(A234="","",IF(ISNUMBER(MATCH(A234,'Ingrédients'!$A$5:$A$154,0)),INDEX('Ingrédients'!$B$5:$B$154,MATCH(A234,'Ingrédients'!$A$5:$A$154,0)),IF(ISNUMBER(MATCH(A234,'Recettes de base'!$H$5:$H$19,0)),INDEX('Recettes de base'!$I$5:$I$19,MATCH(A234,'Recettes de base'!$H$5:$H$19,0)),"")))</f>
        <v/>
      </c>
      <c r="D234" s="13" t="str">
        <f>IF(A234="","",IF(ISNUMBER(MATCH(A234,'Ingrédients'!$A$5:$A$154,0)),INDEX('Ingrédients'!$G$5:$G$154,MATCH(A234,'Ingrédients'!$A$5:$A$154,0)),IF(ISNUMBER(MATCH(A234,'Recettes de base'!$H$5:$H$19,0)),INDEX('Recettes de base'!$J$5:$J$19,MATCH(A234,'Recettes de base'!$H$5:$H$19,0)),"")))</f>
        <v/>
      </c>
      <c r="E234" s="15" t="str">
        <f>IF(OR(A234="",NOT(ISNUMBER(B234)),NOT(ISNUMBER(D234))),"",ROUND(B234*D234,2))</f>
        <v/>
      </c>
      <c r="F234" s="10" t="str">
        <f>IF(A234="","",IF(OR(ISNUMBER(MATCH(A234,'Ingrédients'!$A$5:$A$154,0)),ISNUMBER(MATCH(A234,'Recettes de base'!$H$5:$H$19,0))),IF(NOT(ISNUMBER(D234)),"prix manquant",IF(NOT(ISNUMBER(B234)),"quantité manquante",IF(ISNUMBER(MATCH(A234,'Ingrédients'!$A$5:$A$154,0)),"",IF(INDEX('Recettes de base'!$K$5:$K$19,MATCH(A234,'Recettes de base'!$H$5:$H$19,0))&gt;0,"recette de base incomplète","")))),"introuvable"))</f>
        <v/>
      </c>
      <c r="L234">
        <f>IF(F234="",0,1)</f>
        <v>0</v>
      </c>
    </row>
    <row r="235" spans="1:12" x14ac:dyDescent="0.25">
      <c r="A235" s="5"/>
      <c r="B235" s="12"/>
      <c r="C235" t="str">
        <f>IF(A235="","",IF(ISNUMBER(MATCH(A235,'Ingrédients'!$A$5:$A$154,0)),INDEX('Ingrédients'!$B$5:$B$154,MATCH(A235,'Ingrédients'!$A$5:$A$154,0)),IF(ISNUMBER(MATCH(A235,'Recettes de base'!$H$5:$H$19,0)),INDEX('Recettes de base'!$I$5:$I$19,MATCH(A235,'Recettes de base'!$H$5:$H$19,0)),"")))</f>
        <v/>
      </c>
      <c r="D235" s="13" t="str">
        <f>IF(A235="","",IF(ISNUMBER(MATCH(A235,'Ingrédients'!$A$5:$A$154,0)),INDEX('Ingrédients'!$G$5:$G$154,MATCH(A235,'Ingrédients'!$A$5:$A$154,0)),IF(ISNUMBER(MATCH(A235,'Recettes de base'!$H$5:$H$19,0)),INDEX('Recettes de base'!$J$5:$J$19,MATCH(A235,'Recettes de base'!$H$5:$H$19,0)),"")))</f>
        <v/>
      </c>
      <c r="E235" s="15" t="str">
        <f>IF(OR(A235="",NOT(ISNUMBER(B235)),NOT(ISNUMBER(D235))),"",ROUND(B235*D235,2))</f>
        <v/>
      </c>
      <c r="F235" s="10" t="str">
        <f>IF(A235="","",IF(OR(ISNUMBER(MATCH(A235,'Ingrédients'!$A$5:$A$154,0)),ISNUMBER(MATCH(A235,'Recettes de base'!$H$5:$H$19,0))),IF(NOT(ISNUMBER(D235)),"prix manquant",IF(NOT(ISNUMBER(B235)),"quantité manquante",IF(ISNUMBER(MATCH(A235,'Ingrédients'!$A$5:$A$154,0)),"",IF(INDEX('Recettes de base'!$K$5:$K$19,MATCH(A235,'Recettes de base'!$H$5:$H$19,0))&gt;0,"recette de base incomplète","")))),"introuvable"))</f>
        <v/>
      </c>
      <c r="L235">
        <f>IF(F235="",0,1)</f>
        <v>0</v>
      </c>
    </row>
    <row r="236" spans="1:12" x14ac:dyDescent="0.25">
      <c r="A236" s="5"/>
      <c r="B236" s="12"/>
      <c r="C236" t="str">
        <f>IF(A236="","",IF(ISNUMBER(MATCH(A236,'Ingrédients'!$A$5:$A$154,0)),INDEX('Ingrédients'!$B$5:$B$154,MATCH(A236,'Ingrédients'!$A$5:$A$154,0)),IF(ISNUMBER(MATCH(A236,'Recettes de base'!$H$5:$H$19,0)),INDEX('Recettes de base'!$I$5:$I$19,MATCH(A236,'Recettes de base'!$H$5:$H$19,0)),"")))</f>
        <v/>
      </c>
      <c r="D236" s="13" t="str">
        <f>IF(A236="","",IF(ISNUMBER(MATCH(A236,'Ingrédients'!$A$5:$A$154,0)),INDEX('Ingrédients'!$G$5:$G$154,MATCH(A236,'Ingrédients'!$A$5:$A$154,0)),IF(ISNUMBER(MATCH(A236,'Recettes de base'!$H$5:$H$19,0)),INDEX('Recettes de base'!$J$5:$J$19,MATCH(A236,'Recettes de base'!$H$5:$H$19,0)),"")))</f>
        <v/>
      </c>
      <c r="E236" s="15" t="str">
        <f>IF(OR(A236="",NOT(ISNUMBER(B236)),NOT(ISNUMBER(D236))),"",ROUND(B236*D236,2))</f>
        <v/>
      </c>
      <c r="F236" s="10" t="str">
        <f>IF(A236="","",IF(OR(ISNUMBER(MATCH(A236,'Ingrédients'!$A$5:$A$154,0)),ISNUMBER(MATCH(A236,'Recettes de base'!$H$5:$H$19,0))),IF(NOT(ISNUMBER(D236)),"prix manquant",IF(NOT(ISNUMBER(B236)),"quantité manquante",IF(ISNUMBER(MATCH(A236,'Ingrédients'!$A$5:$A$154,0)),"",IF(INDEX('Recettes de base'!$K$5:$K$19,MATCH(A236,'Recettes de base'!$H$5:$H$19,0))&gt;0,"recette de base incomplète","")))),"introuvable"))</f>
        <v/>
      </c>
      <c r="L236">
        <f>IF(F236="",0,1)</f>
        <v>0</v>
      </c>
    </row>
    <row r="237" spans="1:12" x14ac:dyDescent="0.25">
      <c r="A237" s="5"/>
      <c r="B237" s="12"/>
      <c r="C237" t="str">
        <f>IF(A237="","",IF(ISNUMBER(MATCH(A237,'Ingrédients'!$A$5:$A$154,0)),INDEX('Ingrédients'!$B$5:$B$154,MATCH(A237,'Ingrédients'!$A$5:$A$154,0)),IF(ISNUMBER(MATCH(A237,'Recettes de base'!$H$5:$H$19,0)),INDEX('Recettes de base'!$I$5:$I$19,MATCH(A237,'Recettes de base'!$H$5:$H$19,0)),"")))</f>
        <v/>
      </c>
      <c r="D237" s="13" t="str">
        <f>IF(A237="","",IF(ISNUMBER(MATCH(A237,'Ingrédients'!$A$5:$A$154,0)),INDEX('Ingrédients'!$G$5:$G$154,MATCH(A237,'Ingrédients'!$A$5:$A$154,0)),IF(ISNUMBER(MATCH(A237,'Recettes de base'!$H$5:$H$19,0)),INDEX('Recettes de base'!$J$5:$J$19,MATCH(A237,'Recettes de base'!$H$5:$H$19,0)),"")))</f>
        <v/>
      </c>
      <c r="E237" s="15" t="str">
        <f>IF(OR(A237="",NOT(ISNUMBER(B237)),NOT(ISNUMBER(D237))),"",ROUND(B237*D237,2))</f>
        <v/>
      </c>
      <c r="F237" s="10" t="str">
        <f>IF(A237="","",IF(OR(ISNUMBER(MATCH(A237,'Ingrédients'!$A$5:$A$154,0)),ISNUMBER(MATCH(A237,'Recettes de base'!$H$5:$H$19,0))),IF(NOT(ISNUMBER(D237)),"prix manquant",IF(NOT(ISNUMBER(B237)),"quantité manquante",IF(ISNUMBER(MATCH(A237,'Ingrédients'!$A$5:$A$154,0)),"",IF(INDEX('Recettes de base'!$K$5:$K$19,MATCH(A237,'Recettes de base'!$H$5:$H$19,0))&gt;0,"recette de base incomplète","")))),"introuvable"))</f>
        <v/>
      </c>
      <c r="L237">
        <f>IF(F237="",0,1)</f>
        <v>0</v>
      </c>
    </row>
    <row r="238" spans="1:12" x14ac:dyDescent="0.25">
      <c r="A238" s="5"/>
      <c r="B238" s="12"/>
      <c r="C238" t="str">
        <f>IF(A238="","",IF(ISNUMBER(MATCH(A238,'Ingrédients'!$A$5:$A$154,0)),INDEX('Ingrédients'!$B$5:$B$154,MATCH(A238,'Ingrédients'!$A$5:$A$154,0)),IF(ISNUMBER(MATCH(A238,'Recettes de base'!$H$5:$H$19,0)),INDEX('Recettes de base'!$I$5:$I$19,MATCH(A238,'Recettes de base'!$H$5:$H$19,0)),"")))</f>
        <v/>
      </c>
      <c r="D238" s="13" t="str">
        <f>IF(A238="","",IF(ISNUMBER(MATCH(A238,'Ingrédients'!$A$5:$A$154,0)),INDEX('Ingrédients'!$G$5:$G$154,MATCH(A238,'Ingrédients'!$A$5:$A$154,0)),IF(ISNUMBER(MATCH(A238,'Recettes de base'!$H$5:$H$19,0)),INDEX('Recettes de base'!$J$5:$J$19,MATCH(A238,'Recettes de base'!$H$5:$H$19,0)),"")))</f>
        <v/>
      </c>
      <c r="E238" s="15" t="str">
        <f>IF(OR(A238="",NOT(ISNUMBER(B238)),NOT(ISNUMBER(D238))),"",ROUND(B238*D238,2))</f>
        <v/>
      </c>
      <c r="F238" s="10" t="str">
        <f>IF(A238="","",IF(OR(ISNUMBER(MATCH(A238,'Ingrédients'!$A$5:$A$154,0)),ISNUMBER(MATCH(A238,'Recettes de base'!$H$5:$H$19,0))),IF(NOT(ISNUMBER(D238)),"prix manquant",IF(NOT(ISNUMBER(B238)),"quantité manquante",IF(ISNUMBER(MATCH(A238,'Ingrédients'!$A$5:$A$154,0)),"",IF(INDEX('Recettes de base'!$K$5:$K$19,MATCH(A238,'Recettes de base'!$H$5:$H$19,0))&gt;0,"recette de base incomplète","")))),"introuvable"))</f>
        <v/>
      </c>
      <c r="L238">
        <f>IF(F238="",0,1)</f>
        <v>0</v>
      </c>
    </row>
    <row r="239" spans="1:12" x14ac:dyDescent="0.25">
      <c r="A239" s="5"/>
      <c r="B239" s="12"/>
      <c r="C239" t="str">
        <f>IF(A239="","",IF(ISNUMBER(MATCH(A239,'Ingrédients'!$A$5:$A$154,0)),INDEX('Ingrédients'!$B$5:$B$154,MATCH(A239,'Ingrédients'!$A$5:$A$154,0)),IF(ISNUMBER(MATCH(A239,'Recettes de base'!$H$5:$H$19,0)),INDEX('Recettes de base'!$I$5:$I$19,MATCH(A239,'Recettes de base'!$H$5:$H$19,0)),"")))</f>
        <v/>
      </c>
      <c r="D239" s="13" t="str">
        <f>IF(A239="","",IF(ISNUMBER(MATCH(A239,'Ingrédients'!$A$5:$A$154,0)),INDEX('Ingrédients'!$G$5:$G$154,MATCH(A239,'Ingrédients'!$A$5:$A$154,0)),IF(ISNUMBER(MATCH(A239,'Recettes de base'!$H$5:$H$19,0)),INDEX('Recettes de base'!$J$5:$J$19,MATCH(A239,'Recettes de base'!$H$5:$H$19,0)),"")))</f>
        <v/>
      </c>
      <c r="E239" s="15" t="str">
        <f>IF(OR(A239="",NOT(ISNUMBER(B239)),NOT(ISNUMBER(D239))),"",ROUND(B239*D239,2))</f>
        <v/>
      </c>
      <c r="F239" s="10" t="str">
        <f>IF(A239="","",IF(OR(ISNUMBER(MATCH(A239,'Ingrédients'!$A$5:$A$154,0)),ISNUMBER(MATCH(A239,'Recettes de base'!$H$5:$H$19,0))),IF(NOT(ISNUMBER(D239)),"prix manquant",IF(NOT(ISNUMBER(B239)),"quantité manquante",IF(ISNUMBER(MATCH(A239,'Ingrédients'!$A$5:$A$154,0)),"",IF(INDEX('Recettes de base'!$K$5:$K$19,MATCH(A239,'Recettes de base'!$H$5:$H$19,0))&gt;0,"recette de base incomplète","")))),"introuvable"))</f>
        <v/>
      </c>
      <c r="L239">
        <f>IF(F239="",0,1)</f>
        <v>0</v>
      </c>
    </row>
    <row r="240" spans="1:12" x14ac:dyDescent="0.25">
      <c r="A240" s="5"/>
      <c r="B240" s="12"/>
      <c r="C240" t="str">
        <f>IF(A240="","",IF(ISNUMBER(MATCH(A240,'Ingrédients'!$A$5:$A$154,0)),INDEX('Ingrédients'!$B$5:$B$154,MATCH(A240,'Ingrédients'!$A$5:$A$154,0)),IF(ISNUMBER(MATCH(A240,'Recettes de base'!$H$5:$H$19,0)),INDEX('Recettes de base'!$I$5:$I$19,MATCH(A240,'Recettes de base'!$H$5:$H$19,0)),"")))</f>
        <v/>
      </c>
      <c r="D240" s="13" t="str">
        <f>IF(A240="","",IF(ISNUMBER(MATCH(A240,'Ingrédients'!$A$5:$A$154,0)),INDEX('Ingrédients'!$G$5:$G$154,MATCH(A240,'Ingrédients'!$A$5:$A$154,0)),IF(ISNUMBER(MATCH(A240,'Recettes de base'!$H$5:$H$19,0)),INDEX('Recettes de base'!$J$5:$J$19,MATCH(A240,'Recettes de base'!$H$5:$H$19,0)),"")))</f>
        <v/>
      </c>
      <c r="E240" s="15" t="str">
        <f>IF(OR(A240="",NOT(ISNUMBER(B240)),NOT(ISNUMBER(D240))),"",ROUND(B240*D240,2))</f>
        <v/>
      </c>
      <c r="F240" s="10" t="str">
        <f>IF(A240="","",IF(OR(ISNUMBER(MATCH(A240,'Ingrédients'!$A$5:$A$154,0)),ISNUMBER(MATCH(A240,'Recettes de base'!$H$5:$H$19,0))),IF(NOT(ISNUMBER(D240)),"prix manquant",IF(NOT(ISNUMBER(B240)),"quantité manquante",IF(ISNUMBER(MATCH(A240,'Ingrédients'!$A$5:$A$154,0)),"",IF(INDEX('Recettes de base'!$K$5:$K$19,MATCH(A240,'Recettes de base'!$H$5:$H$19,0))&gt;0,"recette de base incomplète","")))),"introuvable"))</f>
        <v/>
      </c>
      <c r="L240">
        <f>IF(F240="",0,1)</f>
        <v>0</v>
      </c>
    </row>
    <row r="241" spans="1:12" x14ac:dyDescent="0.25">
      <c r="A241" s="5"/>
      <c r="B241" s="12"/>
      <c r="C241" t="str">
        <f>IF(A241="","",IF(ISNUMBER(MATCH(A241,'Ingrédients'!$A$5:$A$154,0)),INDEX('Ingrédients'!$B$5:$B$154,MATCH(A241,'Ingrédients'!$A$5:$A$154,0)),IF(ISNUMBER(MATCH(A241,'Recettes de base'!$H$5:$H$19,0)),INDEX('Recettes de base'!$I$5:$I$19,MATCH(A241,'Recettes de base'!$H$5:$H$19,0)),"")))</f>
        <v/>
      </c>
      <c r="D241" s="13" t="str">
        <f>IF(A241="","",IF(ISNUMBER(MATCH(A241,'Ingrédients'!$A$5:$A$154,0)),INDEX('Ingrédients'!$G$5:$G$154,MATCH(A241,'Ingrédients'!$A$5:$A$154,0)),IF(ISNUMBER(MATCH(A241,'Recettes de base'!$H$5:$H$19,0)),INDEX('Recettes de base'!$J$5:$J$19,MATCH(A241,'Recettes de base'!$H$5:$H$19,0)),"")))</f>
        <v/>
      </c>
      <c r="E241" s="15" t="str">
        <f>IF(OR(A241="",NOT(ISNUMBER(B241)),NOT(ISNUMBER(D241))),"",ROUND(B241*D241,2))</f>
        <v/>
      </c>
      <c r="F241" s="10" t="str">
        <f>IF(A241="","",IF(OR(ISNUMBER(MATCH(A241,'Ingrédients'!$A$5:$A$154,0)),ISNUMBER(MATCH(A241,'Recettes de base'!$H$5:$H$19,0))),IF(NOT(ISNUMBER(D241)),"prix manquant",IF(NOT(ISNUMBER(B241)),"quantité manquante",IF(ISNUMBER(MATCH(A241,'Ingrédients'!$A$5:$A$154,0)),"",IF(INDEX('Recettes de base'!$K$5:$K$19,MATCH(A241,'Recettes de base'!$H$5:$H$19,0))&gt;0,"recette de base incomplète","")))),"introuvable"))</f>
        <v/>
      </c>
      <c r="L241">
        <f>IF(F241="",0,1)</f>
        <v>0</v>
      </c>
    </row>
    <row r="242" spans="1:5" x14ac:dyDescent="0.25">
      <c r="A242" s="16" t="s">
        <v>47</v>
      </c>
      <c r="E242" s="9" t="str">
        <f>IF(A225="","",ROUND(SUM(E227:E241),2))</f>
        <v/>
      </c>
    </row>
    <row r="243" spans="1:5" x14ac:dyDescent="0.25">
      <c r="A243" s="16" t="s">
        <v>50</v>
      </c>
      <c r="E243" s="9" t="str">
        <f>IF(OR(A225="",NOT(ISNUMBER(C225))),"",IF(C225&lt;=0,"",ROUND(E242/C225,2)))</f>
        <v/>
      </c>
    </row>
    <row r="245" spans="1:5" x14ac:dyDescent="0.25">
      <c r="A245" s="11"/>
      <c r="B245" s="2" t="s">
        <v>52</v>
      </c>
      <c r="C245" s="5"/>
      <c r="D245" s="2" t="str">
        <f>IF(C245=1,"portion","portions")</f>
        <v>portions</v>
      </c>
      <c r="E245" s="10" t="str">
        <f>IF(A245="","",IF(COUNTIF($H$5:$H$34,A245)&gt;1,"nom en double, seul le premier compte",IF(NOT(ISNUMBER(C245)),"«donne … portions» manque",IF(C245&lt;=0,"«donne … portions» manque",IF(SUM(L247:L261)&gt;0,"vérifier les lignes avec remarque","")))))</f>
        <v/>
      </c>
    </row>
    <row r="246" spans="1:6" x14ac:dyDescent="0.25">
      <c r="A246" s="4" t="s">
        <v>43</v>
      </c>
      <c r="B246" s="4" t="s">
        <v>44</v>
      </c>
      <c r="C246" s="4" t="s">
        <v>18</v>
      </c>
      <c r="D246" s="4" t="s">
        <v>45</v>
      </c>
      <c r="E246" s="4" t="s">
        <v>46</v>
      </c>
      <c r="F246" s="4" t="s">
        <v>24</v>
      </c>
    </row>
    <row r="247" spans="1:12" x14ac:dyDescent="0.25">
      <c r="A247" s="5"/>
      <c r="B247" s="12"/>
      <c r="C247" t="str">
        <f>IF(A247="","",IF(ISNUMBER(MATCH(A247,'Ingrédients'!$A$5:$A$154,0)),INDEX('Ingrédients'!$B$5:$B$154,MATCH(A247,'Ingrédients'!$A$5:$A$154,0)),IF(ISNUMBER(MATCH(A247,'Recettes de base'!$H$5:$H$19,0)),INDEX('Recettes de base'!$I$5:$I$19,MATCH(A247,'Recettes de base'!$H$5:$H$19,0)),"")))</f>
        <v/>
      </c>
      <c r="D247" s="13" t="str">
        <f>IF(A247="","",IF(ISNUMBER(MATCH(A247,'Ingrédients'!$A$5:$A$154,0)),INDEX('Ingrédients'!$G$5:$G$154,MATCH(A247,'Ingrédients'!$A$5:$A$154,0)),IF(ISNUMBER(MATCH(A247,'Recettes de base'!$H$5:$H$19,0)),INDEX('Recettes de base'!$J$5:$J$19,MATCH(A247,'Recettes de base'!$H$5:$H$19,0)),"")))</f>
        <v/>
      </c>
      <c r="E247" s="15" t="str">
        <f>IF(OR(A247="",NOT(ISNUMBER(B247)),NOT(ISNUMBER(D247))),"",ROUND(B247*D247,2))</f>
        <v/>
      </c>
      <c r="F247" s="10" t="str">
        <f>IF(A247="","",IF(OR(ISNUMBER(MATCH(A247,'Ingrédients'!$A$5:$A$154,0)),ISNUMBER(MATCH(A247,'Recettes de base'!$H$5:$H$19,0))),IF(NOT(ISNUMBER(D247)),"prix manquant",IF(NOT(ISNUMBER(B247)),"quantité manquante",IF(ISNUMBER(MATCH(A247,'Ingrédients'!$A$5:$A$154,0)),"",IF(INDEX('Recettes de base'!$K$5:$K$19,MATCH(A247,'Recettes de base'!$H$5:$H$19,0))&gt;0,"recette de base incomplète","")))),"introuvable"))</f>
        <v/>
      </c>
      <c r="L247">
        <f>IF(F247="",0,1)</f>
        <v>0</v>
      </c>
    </row>
    <row r="248" spans="1:12" x14ac:dyDescent="0.25">
      <c r="A248" s="5"/>
      <c r="B248" s="12"/>
      <c r="C248" t="str">
        <f>IF(A248="","",IF(ISNUMBER(MATCH(A248,'Ingrédients'!$A$5:$A$154,0)),INDEX('Ingrédients'!$B$5:$B$154,MATCH(A248,'Ingrédients'!$A$5:$A$154,0)),IF(ISNUMBER(MATCH(A248,'Recettes de base'!$H$5:$H$19,0)),INDEX('Recettes de base'!$I$5:$I$19,MATCH(A248,'Recettes de base'!$H$5:$H$19,0)),"")))</f>
        <v/>
      </c>
      <c r="D248" s="13" t="str">
        <f>IF(A248="","",IF(ISNUMBER(MATCH(A248,'Ingrédients'!$A$5:$A$154,0)),INDEX('Ingrédients'!$G$5:$G$154,MATCH(A248,'Ingrédients'!$A$5:$A$154,0)),IF(ISNUMBER(MATCH(A248,'Recettes de base'!$H$5:$H$19,0)),INDEX('Recettes de base'!$J$5:$J$19,MATCH(A248,'Recettes de base'!$H$5:$H$19,0)),"")))</f>
        <v/>
      </c>
      <c r="E248" s="15" t="str">
        <f>IF(OR(A248="",NOT(ISNUMBER(B248)),NOT(ISNUMBER(D248))),"",ROUND(B248*D248,2))</f>
        <v/>
      </c>
      <c r="F248" s="10" t="str">
        <f>IF(A248="","",IF(OR(ISNUMBER(MATCH(A248,'Ingrédients'!$A$5:$A$154,0)),ISNUMBER(MATCH(A248,'Recettes de base'!$H$5:$H$19,0))),IF(NOT(ISNUMBER(D248)),"prix manquant",IF(NOT(ISNUMBER(B248)),"quantité manquante",IF(ISNUMBER(MATCH(A248,'Ingrédients'!$A$5:$A$154,0)),"",IF(INDEX('Recettes de base'!$K$5:$K$19,MATCH(A248,'Recettes de base'!$H$5:$H$19,0))&gt;0,"recette de base incomplète","")))),"introuvable"))</f>
        <v/>
      </c>
      <c r="L248">
        <f>IF(F248="",0,1)</f>
        <v>0</v>
      </c>
    </row>
    <row r="249" spans="1:12" x14ac:dyDescent="0.25">
      <c r="A249" s="5"/>
      <c r="B249" s="12"/>
      <c r="C249" t="str">
        <f>IF(A249="","",IF(ISNUMBER(MATCH(A249,'Ingrédients'!$A$5:$A$154,0)),INDEX('Ingrédients'!$B$5:$B$154,MATCH(A249,'Ingrédients'!$A$5:$A$154,0)),IF(ISNUMBER(MATCH(A249,'Recettes de base'!$H$5:$H$19,0)),INDEX('Recettes de base'!$I$5:$I$19,MATCH(A249,'Recettes de base'!$H$5:$H$19,0)),"")))</f>
        <v/>
      </c>
      <c r="D249" s="13" t="str">
        <f>IF(A249="","",IF(ISNUMBER(MATCH(A249,'Ingrédients'!$A$5:$A$154,0)),INDEX('Ingrédients'!$G$5:$G$154,MATCH(A249,'Ingrédients'!$A$5:$A$154,0)),IF(ISNUMBER(MATCH(A249,'Recettes de base'!$H$5:$H$19,0)),INDEX('Recettes de base'!$J$5:$J$19,MATCH(A249,'Recettes de base'!$H$5:$H$19,0)),"")))</f>
        <v/>
      </c>
      <c r="E249" s="15" t="str">
        <f>IF(OR(A249="",NOT(ISNUMBER(B249)),NOT(ISNUMBER(D249))),"",ROUND(B249*D249,2))</f>
        <v/>
      </c>
      <c r="F249" s="10" t="str">
        <f>IF(A249="","",IF(OR(ISNUMBER(MATCH(A249,'Ingrédients'!$A$5:$A$154,0)),ISNUMBER(MATCH(A249,'Recettes de base'!$H$5:$H$19,0))),IF(NOT(ISNUMBER(D249)),"prix manquant",IF(NOT(ISNUMBER(B249)),"quantité manquante",IF(ISNUMBER(MATCH(A249,'Ingrédients'!$A$5:$A$154,0)),"",IF(INDEX('Recettes de base'!$K$5:$K$19,MATCH(A249,'Recettes de base'!$H$5:$H$19,0))&gt;0,"recette de base incomplète","")))),"introuvable"))</f>
        <v/>
      </c>
      <c r="L249">
        <f>IF(F249="",0,1)</f>
        <v>0</v>
      </c>
    </row>
    <row r="250" spans="1:12" x14ac:dyDescent="0.25">
      <c r="A250" s="5"/>
      <c r="B250" s="12"/>
      <c r="C250" t="str">
        <f>IF(A250="","",IF(ISNUMBER(MATCH(A250,'Ingrédients'!$A$5:$A$154,0)),INDEX('Ingrédients'!$B$5:$B$154,MATCH(A250,'Ingrédients'!$A$5:$A$154,0)),IF(ISNUMBER(MATCH(A250,'Recettes de base'!$H$5:$H$19,0)),INDEX('Recettes de base'!$I$5:$I$19,MATCH(A250,'Recettes de base'!$H$5:$H$19,0)),"")))</f>
        <v/>
      </c>
      <c r="D250" s="13" t="str">
        <f>IF(A250="","",IF(ISNUMBER(MATCH(A250,'Ingrédients'!$A$5:$A$154,0)),INDEX('Ingrédients'!$G$5:$G$154,MATCH(A250,'Ingrédients'!$A$5:$A$154,0)),IF(ISNUMBER(MATCH(A250,'Recettes de base'!$H$5:$H$19,0)),INDEX('Recettes de base'!$J$5:$J$19,MATCH(A250,'Recettes de base'!$H$5:$H$19,0)),"")))</f>
        <v/>
      </c>
      <c r="E250" s="15" t="str">
        <f>IF(OR(A250="",NOT(ISNUMBER(B250)),NOT(ISNUMBER(D250))),"",ROUND(B250*D250,2))</f>
        <v/>
      </c>
      <c r="F250" s="10" t="str">
        <f>IF(A250="","",IF(OR(ISNUMBER(MATCH(A250,'Ingrédients'!$A$5:$A$154,0)),ISNUMBER(MATCH(A250,'Recettes de base'!$H$5:$H$19,0))),IF(NOT(ISNUMBER(D250)),"prix manquant",IF(NOT(ISNUMBER(B250)),"quantité manquante",IF(ISNUMBER(MATCH(A250,'Ingrédients'!$A$5:$A$154,0)),"",IF(INDEX('Recettes de base'!$K$5:$K$19,MATCH(A250,'Recettes de base'!$H$5:$H$19,0))&gt;0,"recette de base incomplète","")))),"introuvable"))</f>
        <v/>
      </c>
      <c r="L250">
        <f>IF(F250="",0,1)</f>
        <v>0</v>
      </c>
    </row>
    <row r="251" spans="1:12" x14ac:dyDescent="0.25">
      <c r="A251" s="5"/>
      <c r="B251" s="12"/>
      <c r="C251" t="str">
        <f>IF(A251="","",IF(ISNUMBER(MATCH(A251,'Ingrédients'!$A$5:$A$154,0)),INDEX('Ingrédients'!$B$5:$B$154,MATCH(A251,'Ingrédients'!$A$5:$A$154,0)),IF(ISNUMBER(MATCH(A251,'Recettes de base'!$H$5:$H$19,0)),INDEX('Recettes de base'!$I$5:$I$19,MATCH(A251,'Recettes de base'!$H$5:$H$19,0)),"")))</f>
        <v/>
      </c>
      <c r="D251" s="13" t="str">
        <f>IF(A251="","",IF(ISNUMBER(MATCH(A251,'Ingrédients'!$A$5:$A$154,0)),INDEX('Ingrédients'!$G$5:$G$154,MATCH(A251,'Ingrédients'!$A$5:$A$154,0)),IF(ISNUMBER(MATCH(A251,'Recettes de base'!$H$5:$H$19,0)),INDEX('Recettes de base'!$J$5:$J$19,MATCH(A251,'Recettes de base'!$H$5:$H$19,0)),"")))</f>
        <v/>
      </c>
      <c r="E251" s="15" t="str">
        <f>IF(OR(A251="",NOT(ISNUMBER(B251)),NOT(ISNUMBER(D251))),"",ROUND(B251*D251,2))</f>
        <v/>
      </c>
      <c r="F251" s="10" t="str">
        <f>IF(A251="","",IF(OR(ISNUMBER(MATCH(A251,'Ingrédients'!$A$5:$A$154,0)),ISNUMBER(MATCH(A251,'Recettes de base'!$H$5:$H$19,0))),IF(NOT(ISNUMBER(D251)),"prix manquant",IF(NOT(ISNUMBER(B251)),"quantité manquante",IF(ISNUMBER(MATCH(A251,'Ingrédients'!$A$5:$A$154,0)),"",IF(INDEX('Recettes de base'!$K$5:$K$19,MATCH(A251,'Recettes de base'!$H$5:$H$19,0))&gt;0,"recette de base incomplète","")))),"introuvable"))</f>
        <v/>
      </c>
      <c r="L251">
        <f>IF(F251="",0,1)</f>
        <v>0</v>
      </c>
    </row>
    <row r="252" spans="1:12" x14ac:dyDescent="0.25">
      <c r="A252" s="5"/>
      <c r="B252" s="12"/>
      <c r="C252" t="str">
        <f>IF(A252="","",IF(ISNUMBER(MATCH(A252,'Ingrédients'!$A$5:$A$154,0)),INDEX('Ingrédients'!$B$5:$B$154,MATCH(A252,'Ingrédients'!$A$5:$A$154,0)),IF(ISNUMBER(MATCH(A252,'Recettes de base'!$H$5:$H$19,0)),INDEX('Recettes de base'!$I$5:$I$19,MATCH(A252,'Recettes de base'!$H$5:$H$19,0)),"")))</f>
        <v/>
      </c>
      <c r="D252" s="13" t="str">
        <f>IF(A252="","",IF(ISNUMBER(MATCH(A252,'Ingrédients'!$A$5:$A$154,0)),INDEX('Ingrédients'!$G$5:$G$154,MATCH(A252,'Ingrédients'!$A$5:$A$154,0)),IF(ISNUMBER(MATCH(A252,'Recettes de base'!$H$5:$H$19,0)),INDEX('Recettes de base'!$J$5:$J$19,MATCH(A252,'Recettes de base'!$H$5:$H$19,0)),"")))</f>
        <v/>
      </c>
      <c r="E252" s="15" t="str">
        <f>IF(OR(A252="",NOT(ISNUMBER(B252)),NOT(ISNUMBER(D252))),"",ROUND(B252*D252,2))</f>
        <v/>
      </c>
      <c r="F252" s="10" t="str">
        <f>IF(A252="","",IF(OR(ISNUMBER(MATCH(A252,'Ingrédients'!$A$5:$A$154,0)),ISNUMBER(MATCH(A252,'Recettes de base'!$H$5:$H$19,0))),IF(NOT(ISNUMBER(D252)),"prix manquant",IF(NOT(ISNUMBER(B252)),"quantité manquante",IF(ISNUMBER(MATCH(A252,'Ingrédients'!$A$5:$A$154,0)),"",IF(INDEX('Recettes de base'!$K$5:$K$19,MATCH(A252,'Recettes de base'!$H$5:$H$19,0))&gt;0,"recette de base incomplète","")))),"introuvable"))</f>
        <v/>
      </c>
      <c r="L252">
        <f>IF(F252="",0,1)</f>
        <v>0</v>
      </c>
    </row>
    <row r="253" spans="1:12" x14ac:dyDescent="0.25">
      <c r="A253" s="5"/>
      <c r="B253" s="12"/>
      <c r="C253" t="str">
        <f>IF(A253="","",IF(ISNUMBER(MATCH(A253,'Ingrédients'!$A$5:$A$154,0)),INDEX('Ingrédients'!$B$5:$B$154,MATCH(A253,'Ingrédients'!$A$5:$A$154,0)),IF(ISNUMBER(MATCH(A253,'Recettes de base'!$H$5:$H$19,0)),INDEX('Recettes de base'!$I$5:$I$19,MATCH(A253,'Recettes de base'!$H$5:$H$19,0)),"")))</f>
        <v/>
      </c>
      <c r="D253" s="13" t="str">
        <f>IF(A253="","",IF(ISNUMBER(MATCH(A253,'Ingrédients'!$A$5:$A$154,0)),INDEX('Ingrédients'!$G$5:$G$154,MATCH(A253,'Ingrédients'!$A$5:$A$154,0)),IF(ISNUMBER(MATCH(A253,'Recettes de base'!$H$5:$H$19,0)),INDEX('Recettes de base'!$J$5:$J$19,MATCH(A253,'Recettes de base'!$H$5:$H$19,0)),"")))</f>
        <v/>
      </c>
      <c r="E253" s="15" t="str">
        <f>IF(OR(A253="",NOT(ISNUMBER(B253)),NOT(ISNUMBER(D253))),"",ROUND(B253*D253,2))</f>
        <v/>
      </c>
      <c r="F253" s="10" t="str">
        <f>IF(A253="","",IF(OR(ISNUMBER(MATCH(A253,'Ingrédients'!$A$5:$A$154,0)),ISNUMBER(MATCH(A253,'Recettes de base'!$H$5:$H$19,0))),IF(NOT(ISNUMBER(D253)),"prix manquant",IF(NOT(ISNUMBER(B253)),"quantité manquante",IF(ISNUMBER(MATCH(A253,'Ingrédients'!$A$5:$A$154,0)),"",IF(INDEX('Recettes de base'!$K$5:$K$19,MATCH(A253,'Recettes de base'!$H$5:$H$19,0))&gt;0,"recette de base incomplète","")))),"introuvable"))</f>
        <v/>
      </c>
      <c r="L253">
        <f>IF(F253="",0,1)</f>
        <v>0</v>
      </c>
    </row>
    <row r="254" spans="1:12" x14ac:dyDescent="0.25">
      <c r="A254" s="5"/>
      <c r="B254" s="12"/>
      <c r="C254" t="str">
        <f>IF(A254="","",IF(ISNUMBER(MATCH(A254,'Ingrédients'!$A$5:$A$154,0)),INDEX('Ingrédients'!$B$5:$B$154,MATCH(A254,'Ingrédients'!$A$5:$A$154,0)),IF(ISNUMBER(MATCH(A254,'Recettes de base'!$H$5:$H$19,0)),INDEX('Recettes de base'!$I$5:$I$19,MATCH(A254,'Recettes de base'!$H$5:$H$19,0)),"")))</f>
        <v/>
      </c>
      <c r="D254" s="13" t="str">
        <f>IF(A254="","",IF(ISNUMBER(MATCH(A254,'Ingrédients'!$A$5:$A$154,0)),INDEX('Ingrédients'!$G$5:$G$154,MATCH(A254,'Ingrédients'!$A$5:$A$154,0)),IF(ISNUMBER(MATCH(A254,'Recettes de base'!$H$5:$H$19,0)),INDEX('Recettes de base'!$J$5:$J$19,MATCH(A254,'Recettes de base'!$H$5:$H$19,0)),"")))</f>
        <v/>
      </c>
      <c r="E254" s="15" t="str">
        <f>IF(OR(A254="",NOT(ISNUMBER(B254)),NOT(ISNUMBER(D254))),"",ROUND(B254*D254,2))</f>
        <v/>
      </c>
      <c r="F254" s="10" t="str">
        <f>IF(A254="","",IF(OR(ISNUMBER(MATCH(A254,'Ingrédients'!$A$5:$A$154,0)),ISNUMBER(MATCH(A254,'Recettes de base'!$H$5:$H$19,0))),IF(NOT(ISNUMBER(D254)),"prix manquant",IF(NOT(ISNUMBER(B254)),"quantité manquante",IF(ISNUMBER(MATCH(A254,'Ingrédients'!$A$5:$A$154,0)),"",IF(INDEX('Recettes de base'!$K$5:$K$19,MATCH(A254,'Recettes de base'!$H$5:$H$19,0))&gt;0,"recette de base incomplète","")))),"introuvable"))</f>
        <v/>
      </c>
      <c r="L254">
        <f>IF(F254="",0,1)</f>
        <v>0</v>
      </c>
    </row>
    <row r="255" spans="1:12" x14ac:dyDescent="0.25">
      <c r="A255" s="5"/>
      <c r="B255" s="12"/>
      <c r="C255" t="str">
        <f>IF(A255="","",IF(ISNUMBER(MATCH(A255,'Ingrédients'!$A$5:$A$154,0)),INDEX('Ingrédients'!$B$5:$B$154,MATCH(A255,'Ingrédients'!$A$5:$A$154,0)),IF(ISNUMBER(MATCH(A255,'Recettes de base'!$H$5:$H$19,0)),INDEX('Recettes de base'!$I$5:$I$19,MATCH(A255,'Recettes de base'!$H$5:$H$19,0)),"")))</f>
        <v/>
      </c>
      <c r="D255" s="13" t="str">
        <f>IF(A255="","",IF(ISNUMBER(MATCH(A255,'Ingrédients'!$A$5:$A$154,0)),INDEX('Ingrédients'!$G$5:$G$154,MATCH(A255,'Ingrédients'!$A$5:$A$154,0)),IF(ISNUMBER(MATCH(A255,'Recettes de base'!$H$5:$H$19,0)),INDEX('Recettes de base'!$J$5:$J$19,MATCH(A255,'Recettes de base'!$H$5:$H$19,0)),"")))</f>
        <v/>
      </c>
      <c r="E255" s="15" t="str">
        <f>IF(OR(A255="",NOT(ISNUMBER(B255)),NOT(ISNUMBER(D255))),"",ROUND(B255*D255,2))</f>
        <v/>
      </c>
      <c r="F255" s="10" t="str">
        <f>IF(A255="","",IF(OR(ISNUMBER(MATCH(A255,'Ingrédients'!$A$5:$A$154,0)),ISNUMBER(MATCH(A255,'Recettes de base'!$H$5:$H$19,0))),IF(NOT(ISNUMBER(D255)),"prix manquant",IF(NOT(ISNUMBER(B255)),"quantité manquante",IF(ISNUMBER(MATCH(A255,'Ingrédients'!$A$5:$A$154,0)),"",IF(INDEX('Recettes de base'!$K$5:$K$19,MATCH(A255,'Recettes de base'!$H$5:$H$19,0))&gt;0,"recette de base incomplète","")))),"introuvable"))</f>
        <v/>
      </c>
      <c r="L255">
        <f>IF(F255="",0,1)</f>
        <v>0</v>
      </c>
    </row>
    <row r="256" spans="1:12" x14ac:dyDescent="0.25">
      <c r="A256" s="5"/>
      <c r="B256" s="12"/>
      <c r="C256" t="str">
        <f>IF(A256="","",IF(ISNUMBER(MATCH(A256,'Ingrédients'!$A$5:$A$154,0)),INDEX('Ingrédients'!$B$5:$B$154,MATCH(A256,'Ingrédients'!$A$5:$A$154,0)),IF(ISNUMBER(MATCH(A256,'Recettes de base'!$H$5:$H$19,0)),INDEX('Recettes de base'!$I$5:$I$19,MATCH(A256,'Recettes de base'!$H$5:$H$19,0)),"")))</f>
        <v/>
      </c>
      <c r="D256" s="13" t="str">
        <f>IF(A256="","",IF(ISNUMBER(MATCH(A256,'Ingrédients'!$A$5:$A$154,0)),INDEX('Ingrédients'!$G$5:$G$154,MATCH(A256,'Ingrédients'!$A$5:$A$154,0)),IF(ISNUMBER(MATCH(A256,'Recettes de base'!$H$5:$H$19,0)),INDEX('Recettes de base'!$J$5:$J$19,MATCH(A256,'Recettes de base'!$H$5:$H$19,0)),"")))</f>
        <v/>
      </c>
      <c r="E256" s="15" t="str">
        <f>IF(OR(A256="",NOT(ISNUMBER(B256)),NOT(ISNUMBER(D256))),"",ROUND(B256*D256,2))</f>
        <v/>
      </c>
      <c r="F256" s="10" t="str">
        <f>IF(A256="","",IF(OR(ISNUMBER(MATCH(A256,'Ingrédients'!$A$5:$A$154,0)),ISNUMBER(MATCH(A256,'Recettes de base'!$H$5:$H$19,0))),IF(NOT(ISNUMBER(D256)),"prix manquant",IF(NOT(ISNUMBER(B256)),"quantité manquante",IF(ISNUMBER(MATCH(A256,'Ingrédients'!$A$5:$A$154,0)),"",IF(INDEX('Recettes de base'!$K$5:$K$19,MATCH(A256,'Recettes de base'!$H$5:$H$19,0))&gt;0,"recette de base incomplète","")))),"introuvable"))</f>
        <v/>
      </c>
      <c r="L256">
        <f>IF(F256="",0,1)</f>
        <v>0</v>
      </c>
    </row>
    <row r="257" spans="1:12" x14ac:dyDescent="0.25">
      <c r="A257" s="5"/>
      <c r="B257" s="12"/>
      <c r="C257" t="str">
        <f>IF(A257="","",IF(ISNUMBER(MATCH(A257,'Ingrédients'!$A$5:$A$154,0)),INDEX('Ingrédients'!$B$5:$B$154,MATCH(A257,'Ingrédients'!$A$5:$A$154,0)),IF(ISNUMBER(MATCH(A257,'Recettes de base'!$H$5:$H$19,0)),INDEX('Recettes de base'!$I$5:$I$19,MATCH(A257,'Recettes de base'!$H$5:$H$19,0)),"")))</f>
        <v/>
      </c>
      <c r="D257" s="13" t="str">
        <f>IF(A257="","",IF(ISNUMBER(MATCH(A257,'Ingrédients'!$A$5:$A$154,0)),INDEX('Ingrédients'!$G$5:$G$154,MATCH(A257,'Ingrédients'!$A$5:$A$154,0)),IF(ISNUMBER(MATCH(A257,'Recettes de base'!$H$5:$H$19,0)),INDEX('Recettes de base'!$J$5:$J$19,MATCH(A257,'Recettes de base'!$H$5:$H$19,0)),"")))</f>
        <v/>
      </c>
      <c r="E257" s="15" t="str">
        <f>IF(OR(A257="",NOT(ISNUMBER(B257)),NOT(ISNUMBER(D257))),"",ROUND(B257*D257,2))</f>
        <v/>
      </c>
      <c r="F257" s="10" t="str">
        <f>IF(A257="","",IF(OR(ISNUMBER(MATCH(A257,'Ingrédients'!$A$5:$A$154,0)),ISNUMBER(MATCH(A257,'Recettes de base'!$H$5:$H$19,0))),IF(NOT(ISNUMBER(D257)),"prix manquant",IF(NOT(ISNUMBER(B257)),"quantité manquante",IF(ISNUMBER(MATCH(A257,'Ingrédients'!$A$5:$A$154,0)),"",IF(INDEX('Recettes de base'!$K$5:$K$19,MATCH(A257,'Recettes de base'!$H$5:$H$19,0))&gt;0,"recette de base incomplète","")))),"introuvable"))</f>
        <v/>
      </c>
      <c r="L257">
        <f>IF(F257="",0,1)</f>
        <v>0</v>
      </c>
    </row>
    <row r="258" spans="1:12" x14ac:dyDescent="0.25">
      <c r="A258" s="5"/>
      <c r="B258" s="12"/>
      <c r="C258" t="str">
        <f>IF(A258="","",IF(ISNUMBER(MATCH(A258,'Ingrédients'!$A$5:$A$154,0)),INDEX('Ingrédients'!$B$5:$B$154,MATCH(A258,'Ingrédients'!$A$5:$A$154,0)),IF(ISNUMBER(MATCH(A258,'Recettes de base'!$H$5:$H$19,0)),INDEX('Recettes de base'!$I$5:$I$19,MATCH(A258,'Recettes de base'!$H$5:$H$19,0)),"")))</f>
        <v/>
      </c>
      <c r="D258" s="13" t="str">
        <f>IF(A258="","",IF(ISNUMBER(MATCH(A258,'Ingrédients'!$A$5:$A$154,0)),INDEX('Ingrédients'!$G$5:$G$154,MATCH(A258,'Ingrédients'!$A$5:$A$154,0)),IF(ISNUMBER(MATCH(A258,'Recettes de base'!$H$5:$H$19,0)),INDEX('Recettes de base'!$J$5:$J$19,MATCH(A258,'Recettes de base'!$H$5:$H$19,0)),"")))</f>
        <v/>
      </c>
      <c r="E258" s="15" t="str">
        <f>IF(OR(A258="",NOT(ISNUMBER(B258)),NOT(ISNUMBER(D258))),"",ROUND(B258*D258,2))</f>
        <v/>
      </c>
      <c r="F258" s="10" t="str">
        <f>IF(A258="","",IF(OR(ISNUMBER(MATCH(A258,'Ingrédients'!$A$5:$A$154,0)),ISNUMBER(MATCH(A258,'Recettes de base'!$H$5:$H$19,0))),IF(NOT(ISNUMBER(D258)),"prix manquant",IF(NOT(ISNUMBER(B258)),"quantité manquante",IF(ISNUMBER(MATCH(A258,'Ingrédients'!$A$5:$A$154,0)),"",IF(INDEX('Recettes de base'!$K$5:$K$19,MATCH(A258,'Recettes de base'!$H$5:$H$19,0))&gt;0,"recette de base incomplète","")))),"introuvable"))</f>
        <v/>
      </c>
      <c r="L258">
        <f>IF(F258="",0,1)</f>
        <v>0</v>
      </c>
    </row>
    <row r="259" spans="1:12" x14ac:dyDescent="0.25">
      <c r="A259" s="5"/>
      <c r="B259" s="12"/>
      <c r="C259" t="str">
        <f>IF(A259="","",IF(ISNUMBER(MATCH(A259,'Ingrédients'!$A$5:$A$154,0)),INDEX('Ingrédients'!$B$5:$B$154,MATCH(A259,'Ingrédients'!$A$5:$A$154,0)),IF(ISNUMBER(MATCH(A259,'Recettes de base'!$H$5:$H$19,0)),INDEX('Recettes de base'!$I$5:$I$19,MATCH(A259,'Recettes de base'!$H$5:$H$19,0)),"")))</f>
        <v/>
      </c>
      <c r="D259" s="13" t="str">
        <f>IF(A259="","",IF(ISNUMBER(MATCH(A259,'Ingrédients'!$A$5:$A$154,0)),INDEX('Ingrédients'!$G$5:$G$154,MATCH(A259,'Ingrédients'!$A$5:$A$154,0)),IF(ISNUMBER(MATCH(A259,'Recettes de base'!$H$5:$H$19,0)),INDEX('Recettes de base'!$J$5:$J$19,MATCH(A259,'Recettes de base'!$H$5:$H$19,0)),"")))</f>
        <v/>
      </c>
      <c r="E259" s="15" t="str">
        <f>IF(OR(A259="",NOT(ISNUMBER(B259)),NOT(ISNUMBER(D259))),"",ROUND(B259*D259,2))</f>
        <v/>
      </c>
      <c r="F259" s="10" t="str">
        <f>IF(A259="","",IF(OR(ISNUMBER(MATCH(A259,'Ingrédients'!$A$5:$A$154,0)),ISNUMBER(MATCH(A259,'Recettes de base'!$H$5:$H$19,0))),IF(NOT(ISNUMBER(D259)),"prix manquant",IF(NOT(ISNUMBER(B259)),"quantité manquante",IF(ISNUMBER(MATCH(A259,'Ingrédients'!$A$5:$A$154,0)),"",IF(INDEX('Recettes de base'!$K$5:$K$19,MATCH(A259,'Recettes de base'!$H$5:$H$19,0))&gt;0,"recette de base incomplète","")))),"introuvable"))</f>
        <v/>
      </c>
      <c r="L259">
        <f>IF(F259="",0,1)</f>
        <v>0</v>
      </c>
    </row>
    <row r="260" spans="1:12" x14ac:dyDescent="0.25">
      <c r="A260" s="5"/>
      <c r="B260" s="12"/>
      <c r="C260" t="str">
        <f>IF(A260="","",IF(ISNUMBER(MATCH(A260,'Ingrédients'!$A$5:$A$154,0)),INDEX('Ingrédients'!$B$5:$B$154,MATCH(A260,'Ingrédients'!$A$5:$A$154,0)),IF(ISNUMBER(MATCH(A260,'Recettes de base'!$H$5:$H$19,0)),INDEX('Recettes de base'!$I$5:$I$19,MATCH(A260,'Recettes de base'!$H$5:$H$19,0)),"")))</f>
        <v/>
      </c>
      <c r="D260" s="13" t="str">
        <f>IF(A260="","",IF(ISNUMBER(MATCH(A260,'Ingrédients'!$A$5:$A$154,0)),INDEX('Ingrédients'!$G$5:$G$154,MATCH(A260,'Ingrédients'!$A$5:$A$154,0)),IF(ISNUMBER(MATCH(A260,'Recettes de base'!$H$5:$H$19,0)),INDEX('Recettes de base'!$J$5:$J$19,MATCH(A260,'Recettes de base'!$H$5:$H$19,0)),"")))</f>
        <v/>
      </c>
      <c r="E260" s="15" t="str">
        <f>IF(OR(A260="",NOT(ISNUMBER(B260)),NOT(ISNUMBER(D260))),"",ROUND(B260*D260,2))</f>
        <v/>
      </c>
      <c r="F260" s="10" t="str">
        <f>IF(A260="","",IF(OR(ISNUMBER(MATCH(A260,'Ingrédients'!$A$5:$A$154,0)),ISNUMBER(MATCH(A260,'Recettes de base'!$H$5:$H$19,0))),IF(NOT(ISNUMBER(D260)),"prix manquant",IF(NOT(ISNUMBER(B260)),"quantité manquante",IF(ISNUMBER(MATCH(A260,'Ingrédients'!$A$5:$A$154,0)),"",IF(INDEX('Recettes de base'!$K$5:$K$19,MATCH(A260,'Recettes de base'!$H$5:$H$19,0))&gt;0,"recette de base incomplète","")))),"introuvable"))</f>
        <v/>
      </c>
      <c r="L260">
        <f>IF(F260="",0,1)</f>
        <v>0</v>
      </c>
    </row>
    <row r="261" spans="1:12" x14ac:dyDescent="0.25">
      <c r="A261" s="5"/>
      <c r="B261" s="12"/>
      <c r="C261" t="str">
        <f>IF(A261="","",IF(ISNUMBER(MATCH(A261,'Ingrédients'!$A$5:$A$154,0)),INDEX('Ingrédients'!$B$5:$B$154,MATCH(A261,'Ingrédients'!$A$5:$A$154,0)),IF(ISNUMBER(MATCH(A261,'Recettes de base'!$H$5:$H$19,0)),INDEX('Recettes de base'!$I$5:$I$19,MATCH(A261,'Recettes de base'!$H$5:$H$19,0)),"")))</f>
        <v/>
      </c>
      <c r="D261" s="13" t="str">
        <f>IF(A261="","",IF(ISNUMBER(MATCH(A261,'Ingrédients'!$A$5:$A$154,0)),INDEX('Ingrédients'!$G$5:$G$154,MATCH(A261,'Ingrédients'!$A$5:$A$154,0)),IF(ISNUMBER(MATCH(A261,'Recettes de base'!$H$5:$H$19,0)),INDEX('Recettes de base'!$J$5:$J$19,MATCH(A261,'Recettes de base'!$H$5:$H$19,0)),"")))</f>
        <v/>
      </c>
      <c r="E261" s="15" t="str">
        <f>IF(OR(A261="",NOT(ISNUMBER(B261)),NOT(ISNUMBER(D261))),"",ROUND(B261*D261,2))</f>
        <v/>
      </c>
      <c r="F261" s="10" t="str">
        <f>IF(A261="","",IF(OR(ISNUMBER(MATCH(A261,'Ingrédients'!$A$5:$A$154,0)),ISNUMBER(MATCH(A261,'Recettes de base'!$H$5:$H$19,0))),IF(NOT(ISNUMBER(D261)),"prix manquant",IF(NOT(ISNUMBER(B261)),"quantité manquante",IF(ISNUMBER(MATCH(A261,'Ingrédients'!$A$5:$A$154,0)),"",IF(INDEX('Recettes de base'!$K$5:$K$19,MATCH(A261,'Recettes de base'!$H$5:$H$19,0))&gt;0,"recette de base incomplète","")))),"introuvable"))</f>
        <v/>
      </c>
      <c r="L261">
        <f>IF(F261="",0,1)</f>
        <v>0</v>
      </c>
    </row>
    <row r="262" spans="1:5" x14ac:dyDescent="0.25">
      <c r="A262" s="16" t="s">
        <v>47</v>
      </c>
      <c r="E262" s="9" t="str">
        <f>IF(A245="","",ROUND(SUM(E247:E261),2))</f>
        <v/>
      </c>
    </row>
    <row r="263" spans="1:5" x14ac:dyDescent="0.25">
      <c r="A263" s="16" t="s">
        <v>50</v>
      </c>
      <c r="E263" s="9" t="str">
        <f>IF(OR(A245="",NOT(ISNUMBER(C245))),"",IF(C245&lt;=0,"",ROUND(E262/C245,2)))</f>
        <v/>
      </c>
    </row>
    <row r="265" spans="1:5" x14ac:dyDescent="0.25">
      <c r="A265" s="11"/>
      <c r="B265" s="2" t="s">
        <v>52</v>
      </c>
      <c r="C265" s="5"/>
      <c r="D265" s="2" t="str">
        <f>IF(C265=1,"portion","portions")</f>
        <v>portions</v>
      </c>
      <c r="E265" s="10" t="str">
        <f>IF(A265="","",IF(COUNTIF($H$5:$H$34,A265)&gt;1,"nom en double, seul le premier compte",IF(NOT(ISNUMBER(C265)),"«donne … portions» manque",IF(C265&lt;=0,"«donne … portions» manque",IF(SUM(L267:L281)&gt;0,"vérifier les lignes avec remarque","")))))</f>
        <v/>
      </c>
    </row>
    <row r="266" spans="1:6" x14ac:dyDescent="0.25">
      <c r="A266" s="4" t="s">
        <v>43</v>
      </c>
      <c r="B266" s="4" t="s">
        <v>44</v>
      </c>
      <c r="C266" s="4" t="s">
        <v>18</v>
      </c>
      <c r="D266" s="4" t="s">
        <v>45</v>
      </c>
      <c r="E266" s="4" t="s">
        <v>46</v>
      </c>
      <c r="F266" s="4" t="s">
        <v>24</v>
      </c>
    </row>
    <row r="267" spans="1:12" x14ac:dyDescent="0.25">
      <c r="A267" s="5"/>
      <c r="B267" s="12"/>
      <c r="C267" t="str">
        <f>IF(A267="","",IF(ISNUMBER(MATCH(A267,'Ingrédients'!$A$5:$A$154,0)),INDEX('Ingrédients'!$B$5:$B$154,MATCH(A267,'Ingrédients'!$A$5:$A$154,0)),IF(ISNUMBER(MATCH(A267,'Recettes de base'!$H$5:$H$19,0)),INDEX('Recettes de base'!$I$5:$I$19,MATCH(A267,'Recettes de base'!$H$5:$H$19,0)),"")))</f>
        <v/>
      </c>
      <c r="D267" s="13" t="str">
        <f>IF(A267="","",IF(ISNUMBER(MATCH(A267,'Ingrédients'!$A$5:$A$154,0)),INDEX('Ingrédients'!$G$5:$G$154,MATCH(A267,'Ingrédients'!$A$5:$A$154,0)),IF(ISNUMBER(MATCH(A267,'Recettes de base'!$H$5:$H$19,0)),INDEX('Recettes de base'!$J$5:$J$19,MATCH(A267,'Recettes de base'!$H$5:$H$19,0)),"")))</f>
        <v/>
      </c>
      <c r="E267" s="15" t="str">
        <f>IF(OR(A267="",NOT(ISNUMBER(B267)),NOT(ISNUMBER(D267))),"",ROUND(B267*D267,2))</f>
        <v/>
      </c>
      <c r="F267" s="10" t="str">
        <f>IF(A267="","",IF(OR(ISNUMBER(MATCH(A267,'Ingrédients'!$A$5:$A$154,0)),ISNUMBER(MATCH(A267,'Recettes de base'!$H$5:$H$19,0))),IF(NOT(ISNUMBER(D267)),"prix manquant",IF(NOT(ISNUMBER(B267)),"quantité manquante",IF(ISNUMBER(MATCH(A267,'Ingrédients'!$A$5:$A$154,0)),"",IF(INDEX('Recettes de base'!$K$5:$K$19,MATCH(A267,'Recettes de base'!$H$5:$H$19,0))&gt;0,"recette de base incomplète","")))),"introuvable"))</f>
        <v/>
      </c>
      <c r="L267">
        <f>IF(F267="",0,1)</f>
        <v>0</v>
      </c>
    </row>
    <row r="268" spans="1:12" x14ac:dyDescent="0.25">
      <c r="A268" s="5"/>
      <c r="B268" s="12"/>
      <c r="C268" t="str">
        <f>IF(A268="","",IF(ISNUMBER(MATCH(A268,'Ingrédients'!$A$5:$A$154,0)),INDEX('Ingrédients'!$B$5:$B$154,MATCH(A268,'Ingrédients'!$A$5:$A$154,0)),IF(ISNUMBER(MATCH(A268,'Recettes de base'!$H$5:$H$19,0)),INDEX('Recettes de base'!$I$5:$I$19,MATCH(A268,'Recettes de base'!$H$5:$H$19,0)),"")))</f>
        <v/>
      </c>
      <c r="D268" s="13" t="str">
        <f>IF(A268="","",IF(ISNUMBER(MATCH(A268,'Ingrédients'!$A$5:$A$154,0)),INDEX('Ingrédients'!$G$5:$G$154,MATCH(A268,'Ingrédients'!$A$5:$A$154,0)),IF(ISNUMBER(MATCH(A268,'Recettes de base'!$H$5:$H$19,0)),INDEX('Recettes de base'!$J$5:$J$19,MATCH(A268,'Recettes de base'!$H$5:$H$19,0)),"")))</f>
        <v/>
      </c>
      <c r="E268" s="15" t="str">
        <f>IF(OR(A268="",NOT(ISNUMBER(B268)),NOT(ISNUMBER(D268))),"",ROUND(B268*D268,2))</f>
        <v/>
      </c>
      <c r="F268" s="10" t="str">
        <f>IF(A268="","",IF(OR(ISNUMBER(MATCH(A268,'Ingrédients'!$A$5:$A$154,0)),ISNUMBER(MATCH(A268,'Recettes de base'!$H$5:$H$19,0))),IF(NOT(ISNUMBER(D268)),"prix manquant",IF(NOT(ISNUMBER(B268)),"quantité manquante",IF(ISNUMBER(MATCH(A268,'Ingrédients'!$A$5:$A$154,0)),"",IF(INDEX('Recettes de base'!$K$5:$K$19,MATCH(A268,'Recettes de base'!$H$5:$H$19,0))&gt;0,"recette de base incomplète","")))),"introuvable"))</f>
        <v/>
      </c>
      <c r="L268">
        <f>IF(F268="",0,1)</f>
        <v>0</v>
      </c>
    </row>
    <row r="269" spans="1:12" x14ac:dyDescent="0.25">
      <c r="A269" s="5"/>
      <c r="B269" s="12"/>
      <c r="C269" t="str">
        <f>IF(A269="","",IF(ISNUMBER(MATCH(A269,'Ingrédients'!$A$5:$A$154,0)),INDEX('Ingrédients'!$B$5:$B$154,MATCH(A269,'Ingrédients'!$A$5:$A$154,0)),IF(ISNUMBER(MATCH(A269,'Recettes de base'!$H$5:$H$19,0)),INDEX('Recettes de base'!$I$5:$I$19,MATCH(A269,'Recettes de base'!$H$5:$H$19,0)),"")))</f>
        <v/>
      </c>
      <c r="D269" s="13" t="str">
        <f>IF(A269="","",IF(ISNUMBER(MATCH(A269,'Ingrédients'!$A$5:$A$154,0)),INDEX('Ingrédients'!$G$5:$G$154,MATCH(A269,'Ingrédients'!$A$5:$A$154,0)),IF(ISNUMBER(MATCH(A269,'Recettes de base'!$H$5:$H$19,0)),INDEX('Recettes de base'!$J$5:$J$19,MATCH(A269,'Recettes de base'!$H$5:$H$19,0)),"")))</f>
        <v/>
      </c>
      <c r="E269" s="15" t="str">
        <f>IF(OR(A269="",NOT(ISNUMBER(B269)),NOT(ISNUMBER(D269))),"",ROUND(B269*D269,2))</f>
        <v/>
      </c>
      <c r="F269" s="10" t="str">
        <f>IF(A269="","",IF(OR(ISNUMBER(MATCH(A269,'Ingrédients'!$A$5:$A$154,0)),ISNUMBER(MATCH(A269,'Recettes de base'!$H$5:$H$19,0))),IF(NOT(ISNUMBER(D269)),"prix manquant",IF(NOT(ISNUMBER(B269)),"quantité manquante",IF(ISNUMBER(MATCH(A269,'Ingrédients'!$A$5:$A$154,0)),"",IF(INDEX('Recettes de base'!$K$5:$K$19,MATCH(A269,'Recettes de base'!$H$5:$H$19,0))&gt;0,"recette de base incomplète","")))),"introuvable"))</f>
        <v/>
      </c>
      <c r="L269">
        <f>IF(F269="",0,1)</f>
        <v>0</v>
      </c>
    </row>
    <row r="270" spans="1:12" x14ac:dyDescent="0.25">
      <c r="A270" s="5"/>
      <c r="B270" s="12"/>
      <c r="C270" t="str">
        <f>IF(A270="","",IF(ISNUMBER(MATCH(A270,'Ingrédients'!$A$5:$A$154,0)),INDEX('Ingrédients'!$B$5:$B$154,MATCH(A270,'Ingrédients'!$A$5:$A$154,0)),IF(ISNUMBER(MATCH(A270,'Recettes de base'!$H$5:$H$19,0)),INDEX('Recettes de base'!$I$5:$I$19,MATCH(A270,'Recettes de base'!$H$5:$H$19,0)),"")))</f>
        <v/>
      </c>
      <c r="D270" s="13" t="str">
        <f>IF(A270="","",IF(ISNUMBER(MATCH(A270,'Ingrédients'!$A$5:$A$154,0)),INDEX('Ingrédients'!$G$5:$G$154,MATCH(A270,'Ingrédients'!$A$5:$A$154,0)),IF(ISNUMBER(MATCH(A270,'Recettes de base'!$H$5:$H$19,0)),INDEX('Recettes de base'!$J$5:$J$19,MATCH(A270,'Recettes de base'!$H$5:$H$19,0)),"")))</f>
        <v/>
      </c>
      <c r="E270" s="15" t="str">
        <f>IF(OR(A270="",NOT(ISNUMBER(B270)),NOT(ISNUMBER(D270))),"",ROUND(B270*D270,2))</f>
        <v/>
      </c>
      <c r="F270" s="10" t="str">
        <f>IF(A270="","",IF(OR(ISNUMBER(MATCH(A270,'Ingrédients'!$A$5:$A$154,0)),ISNUMBER(MATCH(A270,'Recettes de base'!$H$5:$H$19,0))),IF(NOT(ISNUMBER(D270)),"prix manquant",IF(NOT(ISNUMBER(B270)),"quantité manquante",IF(ISNUMBER(MATCH(A270,'Ingrédients'!$A$5:$A$154,0)),"",IF(INDEX('Recettes de base'!$K$5:$K$19,MATCH(A270,'Recettes de base'!$H$5:$H$19,0))&gt;0,"recette de base incomplète","")))),"introuvable"))</f>
        <v/>
      </c>
      <c r="L270">
        <f>IF(F270="",0,1)</f>
        <v>0</v>
      </c>
    </row>
    <row r="271" spans="1:12" x14ac:dyDescent="0.25">
      <c r="A271" s="5"/>
      <c r="B271" s="12"/>
      <c r="C271" t="str">
        <f>IF(A271="","",IF(ISNUMBER(MATCH(A271,'Ingrédients'!$A$5:$A$154,0)),INDEX('Ingrédients'!$B$5:$B$154,MATCH(A271,'Ingrédients'!$A$5:$A$154,0)),IF(ISNUMBER(MATCH(A271,'Recettes de base'!$H$5:$H$19,0)),INDEX('Recettes de base'!$I$5:$I$19,MATCH(A271,'Recettes de base'!$H$5:$H$19,0)),"")))</f>
        <v/>
      </c>
      <c r="D271" s="13" t="str">
        <f>IF(A271="","",IF(ISNUMBER(MATCH(A271,'Ingrédients'!$A$5:$A$154,0)),INDEX('Ingrédients'!$G$5:$G$154,MATCH(A271,'Ingrédients'!$A$5:$A$154,0)),IF(ISNUMBER(MATCH(A271,'Recettes de base'!$H$5:$H$19,0)),INDEX('Recettes de base'!$J$5:$J$19,MATCH(A271,'Recettes de base'!$H$5:$H$19,0)),"")))</f>
        <v/>
      </c>
      <c r="E271" s="15" t="str">
        <f>IF(OR(A271="",NOT(ISNUMBER(B271)),NOT(ISNUMBER(D271))),"",ROUND(B271*D271,2))</f>
        <v/>
      </c>
      <c r="F271" s="10" t="str">
        <f>IF(A271="","",IF(OR(ISNUMBER(MATCH(A271,'Ingrédients'!$A$5:$A$154,0)),ISNUMBER(MATCH(A271,'Recettes de base'!$H$5:$H$19,0))),IF(NOT(ISNUMBER(D271)),"prix manquant",IF(NOT(ISNUMBER(B271)),"quantité manquante",IF(ISNUMBER(MATCH(A271,'Ingrédients'!$A$5:$A$154,0)),"",IF(INDEX('Recettes de base'!$K$5:$K$19,MATCH(A271,'Recettes de base'!$H$5:$H$19,0))&gt;0,"recette de base incomplète","")))),"introuvable"))</f>
        <v/>
      </c>
      <c r="L271">
        <f>IF(F271="",0,1)</f>
        <v>0</v>
      </c>
    </row>
    <row r="272" spans="1:12" x14ac:dyDescent="0.25">
      <c r="A272" s="5"/>
      <c r="B272" s="12"/>
      <c r="C272" t="str">
        <f>IF(A272="","",IF(ISNUMBER(MATCH(A272,'Ingrédients'!$A$5:$A$154,0)),INDEX('Ingrédients'!$B$5:$B$154,MATCH(A272,'Ingrédients'!$A$5:$A$154,0)),IF(ISNUMBER(MATCH(A272,'Recettes de base'!$H$5:$H$19,0)),INDEX('Recettes de base'!$I$5:$I$19,MATCH(A272,'Recettes de base'!$H$5:$H$19,0)),"")))</f>
        <v/>
      </c>
      <c r="D272" s="13" t="str">
        <f>IF(A272="","",IF(ISNUMBER(MATCH(A272,'Ingrédients'!$A$5:$A$154,0)),INDEX('Ingrédients'!$G$5:$G$154,MATCH(A272,'Ingrédients'!$A$5:$A$154,0)),IF(ISNUMBER(MATCH(A272,'Recettes de base'!$H$5:$H$19,0)),INDEX('Recettes de base'!$J$5:$J$19,MATCH(A272,'Recettes de base'!$H$5:$H$19,0)),"")))</f>
        <v/>
      </c>
      <c r="E272" s="15" t="str">
        <f>IF(OR(A272="",NOT(ISNUMBER(B272)),NOT(ISNUMBER(D272))),"",ROUND(B272*D272,2))</f>
        <v/>
      </c>
      <c r="F272" s="10" t="str">
        <f>IF(A272="","",IF(OR(ISNUMBER(MATCH(A272,'Ingrédients'!$A$5:$A$154,0)),ISNUMBER(MATCH(A272,'Recettes de base'!$H$5:$H$19,0))),IF(NOT(ISNUMBER(D272)),"prix manquant",IF(NOT(ISNUMBER(B272)),"quantité manquante",IF(ISNUMBER(MATCH(A272,'Ingrédients'!$A$5:$A$154,0)),"",IF(INDEX('Recettes de base'!$K$5:$K$19,MATCH(A272,'Recettes de base'!$H$5:$H$19,0))&gt;0,"recette de base incomplète","")))),"introuvable"))</f>
        <v/>
      </c>
      <c r="L272">
        <f>IF(F272="",0,1)</f>
        <v>0</v>
      </c>
    </row>
    <row r="273" spans="1:12" x14ac:dyDescent="0.25">
      <c r="A273" s="5"/>
      <c r="B273" s="12"/>
      <c r="C273" t="str">
        <f>IF(A273="","",IF(ISNUMBER(MATCH(A273,'Ingrédients'!$A$5:$A$154,0)),INDEX('Ingrédients'!$B$5:$B$154,MATCH(A273,'Ingrédients'!$A$5:$A$154,0)),IF(ISNUMBER(MATCH(A273,'Recettes de base'!$H$5:$H$19,0)),INDEX('Recettes de base'!$I$5:$I$19,MATCH(A273,'Recettes de base'!$H$5:$H$19,0)),"")))</f>
        <v/>
      </c>
      <c r="D273" s="13" t="str">
        <f>IF(A273="","",IF(ISNUMBER(MATCH(A273,'Ingrédients'!$A$5:$A$154,0)),INDEX('Ingrédients'!$G$5:$G$154,MATCH(A273,'Ingrédients'!$A$5:$A$154,0)),IF(ISNUMBER(MATCH(A273,'Recettes de base'!$H$5:$H$19,0)),INDEX('Recettes de base'!$J$5:$J$19,MATCH(A273,'Recettes de base'!$H$5:$H$19,0)),"")))</f>
        <v/>
      </c>
      <c r="E273" s="15" t="str">
        <f>IF(OR(A273="",NOT(ISNUMBER(B273)),NOT(ISNUMBER(D273))),"",ROUND(B273*D273,2))</f>
        <v/>
      </c>
      <c r="F273" s="10" t="str">
        <f>IF(A273="","",IF(OR(ISNUMBER(MATCH(A273,'Ingrédients'!$A$5:$A$154,0)),ISNUMBER(MATCH(A273,'Recettes de base'!$H$5:$H$19,0))),IF(NOT(ISNUMBER(D273)),"prix manquant",IF(NOT(ISNUMBER(B273)),"quantité manquante",IF(ISNUMBER(MATCH(A273,'Ingrédients'!$A$5:$A$154,0)),"",IF(INDEX('Recettes de base'!$K$5:$K$19,MATCH(A273,'Recettes de base'!$H$5:$H$19,0))&gt;0,"recette de base incomplète","")))),"introuvable"))</f>
        <v/>
      </c>
      <c r="L273">
        <f>IF(F273="",0,1)</f>
        <v>0</v>
      </c>
    </row>
    <row r="274" spans="1:12" x14ac:dyDescent="0.25">
      <c r="A274" s="5"/>
      <c r="B274" s="12"/>
      <c r="C274" t="str">
        <f>IF(A274="","",IF(ISNUMBER(MATCH(A274,'Ingrédients'!$A$5:$A$154,0)),INDEX('Ingrédients'!$B$5:$B$154,MATCH(A274,'Ingrédients'!$A$5:$A$154,0)),IF(ISNUMBER(MATCH(A274,'Recettes de base'!$H$5:$H$19,0)),INDEX('Recettes de base'!$I$5:$I$19,MATCH(A274,'Recettes de base'!$H$5:$H$19,0)),"")))</f>
        <v/>
      </c>
      <c r="D274" s="13" t="str">
        <f>IF(A274="","",IF(ISNUMBER(MATCH(A274,'Ingrédients'!$A$5:$A$154,0)),INDEX('Ingrédients'!$G$5:$G$154,MATCH(A274,'Ingrédients'!$A$5:$A$154,0)),IF(ISNUMBER(MATCH(A274,'Recettes de base'!$H$5:$H$19,0)),INDEX('Recettes de base'!$J$5:$J$19,MATCH(A274,'Recettes de base'!$H$5:$H$19,0)),"")))</f>
        <v/>
      </c>
      <c r="E274" s="15" t="str">
        <f>IF(OR(A274="",NOT(ISNUMBER(B274)),NOT(ISNUMBER(D274))),"",ROUND(B274*D274,2))</f>
        <v/>
      </c>
      <c r="F274" s="10" t="str">
        <f>IF(A274="","",IF(OR(ISNUMBER(MATCH(A274,'Ingrédients'!$A$5:$A$154,0)),ISNUMBER(MATCH(A274,'Recettes de base'!$H$5:$H$19,0))),IF(NOT(ISNUMBER(D274)),"prix manquant",IF(NOT(ISNUMBER(B274)),"quantité manquante",IF(ISNUMBER(MATCH(A274,'Ingrédients'!$A$5:$A$154,0)),"",IF(INDEX('Recettes de base'!$K$5:$K$19,MATCH(A274,'Recettes de base'!$H$5:$H$19,0))&gt;0,"recette de base incomplète","")))),"introuvable"))</f>
        <v/>
      </c>
      <c r="L274">
        <f>IF(F274="",0,1)</f>
        <v>0</v>
      </c>
    </row>
    <row r="275" spans="1:12" x14ac:dyDescent="0.25">
      <c r="A275" s="5"/>
      <c r="B275" s="12"/>
      <c r="C275" t="str">
        <f>IF(A275="","",IF(ISNUMBER(MATCH(A275,'Ingrédients'!$A$5:$A$154,0)),INDEX('Ingrédients'!$B$5:$B$154,MATCH(A275,'Ingrédients'!$A$5:$A$154,0)),IF(ISNUMBER(MATCH(A275,'Recettes de base'!$H$5:$H$19,0)),INDEX('Recettes de base'!$I$5:$I$19,MATCH(A275,'Recettes de base'!$H$5:$H$19,0)),"")))</f>
        <v/>
      </c>
      <c r="D275" s="13" t="str">
        <f>IF(A275="","",IF(ISNUMBER(MATCH(A275,'Ingrédients'!$A$5:$A$154,0)),INDEX('Ingrédients'!$G$5:$G$154,MATCH(A275,'Ingrédients'!$A$5:$A$154,0)),IF(ISNUMBER(MATCH(A275,'Recettes de base'!$H$5:$H$19,0)),INDEX('Recettes de base'!$J$5:$J$19,MATCH(A275,'Recettes de base'!$H$5:$H$19,0)),"")))</f>
        <v/>
      </c>
      <c r="E275" s="15" t="str">
        <f>IF(OR(A275="",NOT(ISNUMBER(B275)),NOT(ISNUMBER(D275))),"",ROUND(B275*D275,2))</f>
        <v/>
      </c>
      <c r="F275" s="10" t="str">
        <f>IF(A275="","",IF(OR(ISNUMBER(MATCH(A275,'Ingrédients'!$A$5:$A$154,0)),ISNUMBER(MATCH(A275,'Recettes de base'!$H$5:$H$19,0))),IF(NOT(ISNUMBER(D275)),"prix manquant",IF(NOT(ISNUMBER(B275)),"quantité manquante",IF(ISNUMBER(MATCH(A275,'Ingrédients'!$A$5:$A$154,0)),"",IF(INDEX('Recettes de base'!$K$5:$K$19,MATCH(A275,'Recettes de base'!$H$5:$H$19,0))&gt;0,"recette de base incomplète","")))),"introuvable"))</f>
        <v/>
      </c>
      <c r="L275">
        <f>IF(F275="",0,1)</f>
        <v>0</v>
      </c>
    </row>
    <row r="276" spans="1:12" x14ac:dyDescent="0.25">
      <c r="A276" s="5"/>
      <c r="B276" s="12"/>
      <c r="C276" t="str">
        <f>IF(A276="","",IF(ISNUMBER(MATCH(A276,'Ingrédients'!$A$5:$A$154,0)),INDEX('Ingrédients'!$B$5:$B$154,MATCH(A276,'Ingrédients'!$A$5:$A$154,0)),IF(ISNUMBER(MATCH(A276,'Recettes de base'!$H$5:$H$19,0)),INDEX('Recettes de base'!$I$5:$I$19,MATCH(A276,'Recettes de base'!$H$5:$H$19,0)),"")))</f>
        <v/>
      </c>
      <c r="D276" s="13" t="str">
        <f>IF(A276="","",IF(ISNUMBER(MATCH(A276,'Ingrédients'!$A$5:$A$154,0)),INDEX('Ingrédients'!$G$5:$G$154,MATCH(A276,'Ingrédients'!$A$5:$A$154,0)),IF(ISNUMBER(MATCH(A276,'Recettes de base'!$H$5:$H$19,0)),INDEX('Recettes de base'!$J$5:$J$19,MATCH(A276,'Recettes de base'!$H$5:$H$19,0)),"")))</f>
        <v/>
      </c>
      <c r="E276" s="15" t="str">
        <f>IF(OR(A276="",NOT(ISNUMBER(B276)),NOT(ISNUMBER(D276))),"",ROUND(B276*D276,2))</f>
        <v/>
      </c>
      <c r="F276" s="10" t="str">
        <f>IF(A276="","",IF(OR(ISNUMBER(MATCH(A276,'Ingrédients'!$A$5:$A$154,0)),ISNUMBER(MATCH(A276,'Recettes de base'!$H$5:$H$19,0))),IF(NOT(ISNUMBER(D276)),"prix manquant",IF(NOT(ISNUMBER(B276)),"quantité manquante",IF(ISNUMBER(MATCH(A276,'Ingrédients'!$A$5:$A$154,0)),"",IF(INDEX('Recettes de base'!$K$5:$K$19,MATCH(A276,'Recettes de base'!$H$5:$H$19,0))&gt;0,"recette de base incomplète","")))),"introuvable"))</f>
        <v/>
      </c>
      <c r="L276">
        <f>IF(F276="",0,1)</f>
        <v>0</v>
      </c>
    </row>
    <row r="277" spans="1:12" x14ac:dyDescent="0.25">
      <c r="A277" s="5"/>
      <c r="B277" s="12"/>
      <c r="C277" t="str">
        <f>IF(A277="","",IF(ISNUMBER(MATCH(A277,'Ingrédients'!$A$5:$A$154,0)),INDEX('Ingrédients'!$B$5:$B$154,MATCH(A277,'Ingrédients'!$A$5:$A$154,0)),IF(ISNUMBER(MATCH(A277,'Recettes de base'!$H$5:$H$19,0)),INDEX('Recettes de base'!$I$5:$I$19,MATCH(A277,'Recettes de base'!$H$5:$H$19,0)),"")))</f>
        <v/>
      </c>
      <c r="D277" s="13" t="str">
        <f>IF(A277="","",IF(ISNUMBER(MATCH(A277,'Ingrédients'!$A$5:$A$154,0)),INDEX('Ingrédients'!$G$5:$G$154,MATCH(A277,'Ingrédients'!$A$5:$A$154,0)),IF(ISNUMBER(MATCH(A277,'Recettes de base'!$H$5:$H$19,0)),INDEX('Recettes de base'!$J$5:$J$19,MATCH(A277,'Recettes de base'!$H$5:$H$19,0)),"")))</f>
        <v/>
      </c>
      <c r="E277" s="15" t="str">
        <f>IF(OR(A277="",NOT(ISNUMBER(B277)),NOT(ISNUMBER(D277))),"",ROUND(B277*D277,2))</f>
        <v/>
      </c>
      <c r="F277" s="10" t="str">
        <f>IF(A277="","",IF(OR(ISNUMBER(MATCH(A277,'Ingrédients'!$A$5:$A$154,0)),ISNUMBER(MATCH(A277,'Recettes de base'!$H$5:$H$19,0))),IF(NOT(ISNUMBER(D277)),"prix manquant",IF(NOT(ISNUMBER(B277)),"quantité manquante",IF(ISNUMBER(MATCH(A277,'Ingrédients'!$A$5:$A$154,0)),"",IF(INDEX('Recettes de base'!$K$5:$K$19,MATCH(A277,'Recettes de base'!$H$5:$H$19,0))&gt;0,"recette de base incomplète","")))),"introuvable"))</f>
        <v/>
      </c>
      <c r="L277">
        <f>IF(F277="",0,1)</f>
        <v>0</v>
      </c>
    </row>
    <row r="278" spans="1:12" x14ac:dyDescent="0.25">
      <c r="A278" s="5"/>
      <c r="B278" s="12"/>
      <c r="C278" t="str">
        <f>IF(A278="","",IF(ISNUMBER(MATCH(A278,'Ingrédients'!$A$5:$A$154,0)),INDEX('Ingrédients'!$B$5:$B$154,MATCH(A278,'Ingrédients'!$A$5:$A$154,0)),IF(ISNUMBER(MATCH(A278,'Recettes de base'!$H$5:$H$19,0)),INDEX('Recettes de base'!$I$5:$I$19,MATCH(A278,'Recettes de base'!$H$5:$H$19,0)),"")))</f>
        <v/>
      </c>
      <c r="D278" s="13" t="str">
        <f>IF(A278="","",IF(ISNUMBER(MATCH(A278,'Ingrédients'!$A$5:$A$154,0)),INDEX('Ingrédients'!$G$5:$G$154,MATCH(A278,'Ingrédients'!$A$5:$A$154,0)),IF(ISNUMBER(MATCH(A278,'Recettes de base'!$H$5:$H$19,0)),INDEX('Recettes de base'!$J$5:$J$19,MATCH(A278,'Recettes de base'!$H$5:$H$19,0)),"")))</f>
        <v/>
      </c>
      <c r="E278" s="15" t="str">
        <f>IF(OR(A278="",NOT(ISNUMBER(B278)),NOT(ISNUMBER(D278))),"",ROUND(B278*D278,2))</f>
        <v/>
      </c>
      <c r="F278" s="10" t="str">
        <f>IF(A278="","",IF(OR(ISNUMBER(MATCH(A278,'Ingrédients'!$A$5:$A$154,0)),ISNUMBER(MATCH(A278,'Recettes de base'!$H$5:$H$19,0))),IF(NOT(ISNUMBER(D278)),"prix manquant",IF(NOT(ISNUMBER(B278)),"quantité manquante",IF(ISNUMBER(MATCH(A278,'Ingrédients'!$A$5:$A$154,0)),"",IF(INDEX('Recettes de base'!$K$5:$K$19,MATCH(A278,'Recettes de base'!$H$5:$H$19,0))&gt;0,"recette de base incomplète","")))),"introuvable"))</f>
        <v/>
      </c>
      <c r="L278">
        <f>IF(F278="",0,1)</f>
        <v>0</v>
      </c>
    </row>
    <row r="279" spans="1:12" x14ac:dyDescent="0.25">
      <c r="A279" s="5"/>
      <c r="B279" s="12"/>
      <c r="C279" t="str">
        <f>IF(A279="","",IF(ISNUMBER(MATCH(A279,'Ingrédients'!$A$5:$A$154,0)),INDEX('Ingrédients'!$B$5:$B$154,MATCH(A279,'Ingrédients'!$A$5:$A$154,0)),IF(ISNUMBER(MATCH(A279,'Recettes de base'!$H$5:$H$19,0)),INDEX('Recettes de base'!$I$5:$I$19,MATCH(A279,'Recettes de base'!$H$5:$H$19,0)),"")))</f>
        <v/>
      </c>
      <c r="D279" s="13" t="str">
        <f>IF(A279="","",IF(ISNUMBER(MATCH(A279,'Ingrédients'!$A$5:$A$154,0)),INDEX('Ingrédients'!$G$5:$G$154,MATCH(A279,'Ingrédients'!$A$5:$A$154,0)),IF(ISNUMBER(MATCH(A279,'Recettes de base'!$H$5:$H$19,0)),INDEX('Recettes de base'!$J$5:$J$19,MATCH(A279,'Recettes de base'!$H$5:$H$19,0)),"")))</f>
        <v/>
      </c>
      <c r="E279" s="15" t="str">
        <f>IF(OR(A279="",NOT(ISNUMBER(B279)),NOT(ISNUMBER(D279))),"",ROUND(B279*D279,2))</f>
        <v/>
      </c>
      <c r="F279" s="10" t="str">
        <f>IF(A279="","",IF(OR(ISNUMBER(MATCH(A279,'Ingrédients'!$A$5:$A$154,0)),ISNUMBER(MATCH(A279,'Recettes de base'!$H$5:$H$19,0))),IF(NOT(ISNUMBER(D279)),"prix manquant",IF(NOT(ISNUMBER(B279)),"quantité manquante",IF(ISNUMBER(MATCH(A279,'Ingrédients'!$A$5:$A$154,0)),"",IF(INDEX('Recettes de base'!$K$5:$K$19,MATCH(A279,'Recettes de base'!$H$5:$H$19,0))&gt;0,"recette de base incomplète","")))),"introuvable"))</f>
        <v/>
      </c>
      <c r="L279">
        <f>IF(F279="",0,1)</f>
        <v>0</v>
      </c>
    </row>
    <row r="280" spans="1:12" x14ac:dyDescent="0.25">
      <c r="A280" s="5"/>
      <c r="B280" s="12"/>
      <c r="C280" t="str">
        <f>IF(A280="","",IF(ISNUMBER(MATCH(A280,'Ingrédients'!$A$5:$A$154,0)),INDEX('Ingrédients'!$B$5:$B$154,MATCH(A280,'Ingrédients'!$A$5:$A$154,0)),IF(ISNUMBER(MATCH(A280,'Recettes de base'!$H$5:$H$19,0)),INDEX('Recettes de base'!$I$5:$I$19,MATCH(A280,'Recettes de base'!$H$5:$H$19,0)),"")))</f>
        <v/>
      </c>
      <c r="D280" s="13" t="str">
        <f>IF(A280="","",IF(ISNUMBER(MATCH(A280,'Ingrédients'!$A$5:$A$154,0)),INDEX('Ingrédients'!$G$5:$G$154,MATCH(A280,'Ingrédients'!$A$5:$A$154,0)),IF(ISNUMBER(MATCH(A280,'Recettes de base'!$H$5:$H$19,0)),INDEX('Recettes de base'!$J$5:$J$19,MATCH(A280,'Recettes de base'!$H$5:$H$19,0)),"")))</f>
        <v/>
      </c>
      <c r="E280" s="15" t="str">
        <f>IF(OR(A280="",NOT(ISNUMBER(B280)),NOT(ISNUMBER(D280))),"",ROUND(B280*D280,2))</f>
        <v/>
      </c>
      <c r="F280" s="10" t="str">
        <f>IF(A280="","",IF(OR(ISNUMBER(MATCH(A280,'Ingrédients'!$A$5:$A$154,0)),ISNUMBER(MATCH(A280,'Recettes de base'!$H$5:$H$19,0))),IF(NOT(ISNUMBER(D280)),"prix manquant",IF(NOT(ISNUMBER(B280)),"quantité manquante",IF(ISNUMBER(MATCH(A280,'Ingrédients'!$A$5:$A$154,0)),"",IF(INDEX('Recettes de base'!$K$5:$K$19,MATCH(A280,'Recettes de base'!$H$5:$H$19,0))&gt;0,"recette de base incomplète","")))),"introuvable"))</f>
        <v/>
      </c>
      <c r="L280">
        <f>IF(F280="",0,1)</f>
        <v>0</v>
      </c>
    </row>
    <row r="281" spans="1:12" x14ac:dyDescent="0.25">
      <c r="A281" s="5"/>
      <c r="B281" s="12"/>
      <c r="C281" t="str">
        <f>IF(A281="","",IF(ISNUMBER(MATCH(A281,'Ingrédients'!$A$5:$A$154,0)),INDEX('Ingrédients'!$B$5:$B$154,MATCH(A281,'Ingrédients'!$A$5:$A$154,0)),IF(ISNUMBER(MATCH(A281,'Recettes de base'!$H$5:$H$19,0)),INDEX('Recettes de base'!$I$5:$I$19,MATCH(A281,'Recettes de base'!$H$5:$H$19,0)),"")))</f>
        <v/>
      </c>
      <c r="D281" s="13" t="str">
        <f>IF(A281="","",IF(ISNUMBER(MATCH(A281,'Ingrédients'!$A$5:$A$154,0)),INDEX('Ingrédients'!$G$5:$G$154,MATCH(A281,'Ingrédients'!$A$5:$A$154,0)),IF(ISNUMBER(MATCH(A281,'Recettes de base'!$H$5:$H$19,0)),INDEX('Recettes de base'!$J$5:$J$19,MATCH(A281,'Recettes de base'!$H$5:$H$19,0)),"")))</f>
        <v/>
      </c>
      <c r="E281" s="15" t="str">
        <f>IF(OR(A281="",NOT(ISNUMBER(B281)),NOT(ISNUMBER(D281))),"",ROUND(B281*D281,2))</f>
        <v/>
      </c>
      <c r="F281" s="10" t="str">
        <f>IF(A281="","",IF(OR(ISNUMBER(MATCH(A281,'Ingrédients'!$A$5:$A$154,0)),ISNUMBER(MATCH(A281,'Recettes de base'!$H$5:$H$19,0))),IF(NOT(ISNUMBER(D281)),"prix manquant",IF(NOT(ISNUMBER(B281)),"quantité manquante",IF(ISNUMBER(MATCH(A281,'Ingrédients'!$A$5:$A$154,0)),"",IF(INDEX('Recettes de base'!$K$5:$K$19,MATCH(A281,'Recettes de base'!$H$5:$H$19,0))&gt;0,"recette de base incomplète","")))),"introuvable"))</f>
        <v/>
      </c>
      <c r="L281">
        <f>IF(F281="",0,1)</f>
        <v>0</v>
      </c>
    </row>
    <row r="282" spans="1:5" x14ac:dyDescent="0.25">
      <c r="A282" s="16" t="s">
        <v>47</v>
      </c>
      <c r="E282" s="9" t="str">
        <f>IF(A265="","",ROUND(SUM(E267:E281),2))</f>
        <v/>
      </c>
    </row>
    <row r="283" spans="1:5" x14ac:dyDescent="0.25">
      <c r="A283" s="16" t="s">
        <v>50</v>
      </c>
      <c r="E283" s="9" t="str">
        <f>IF(OR(A265="",NOT(ISNUMBER(C265))),"",IF(C265&lt;=0,"",ROUND(E282/C265,2)))</f>
        <v/>
      </c>
    </row>
    <row r="285" spans="1:5" x14ac:dyDescent="0.25">
      <c r="A285" s="11"/>
      <c r="B285" s="2" t="s">
        <v>52</v>
      </c>
      <c r="C285" s="5"/>
      <c r="D285" s="2" t="str">
        <f>IF(C285=1,"portion","portions")</f>
        <v>portions</v>
      </c>
      <c r="E285" s="10" t="str">
        <f>IF(A285="","",IF(COUNTIF($H$5:$H$34,A285)&gt;1,"nom en double, seul le premier compte",IF(NOT(ISNUMBER(C285)),"«donne … portions» manque",IF(C285&lt;=0,"«donne … portions» manque",IF(SUM(L287:L301)&gt;0,"vérifier les lignes avec remarque","")))))</f>
        <v/>
      </c>
    </row>
    <row r="286" spans="1:6" x14ac:dyDescent="0.25">
      <c r="A286" s="4" t="s">
        <v>43</v>
      </c>
      <c r="B286" s="4" t="s">
        <v>44</v>
      </c>
      <c r="C286" s="4" t="s">
        <v>18</v>
      </c>
      <c r="D286" s="4" t="s">
        <v>45</v>
      </c>
      <c r="E286" s="4" t="s">
        <v>46</v>
      </c>
      <c r="F286" s="4" t="s">
        <v>24</v>
      </c>
    </row>
    <row r="287" spans="1:12" x14ac:dyDescent="0.25">
      <c r="A287" s="5"/>
      <c r="B287" s="12"/>
      <c r="C287" t="str">
        <f>IF(A287="","",IF(ISNUMBER(MATCH(A287,'Ingrédients'!$A$5:$A$154,0)),INDEX('Ingrédients'!$B$5:$B$154,MATCH(A287,'Ingrédients'!$A$5:$A$154,0)),IF(ISNUMBER(MATCH(A287,'Recettes de base'!$H$5:$H$19,0)),INDEX('Recettes de base'!$I$5:$I$19,MATCH(A287,'Recettes de base'!$H$5:$H$19,0)),"")))</f>
        <v/>
      </c>
      <c r="D287" s="13" t="str">
        <f>IF(A287="","",IF(ISNUMBER(MATCH(A287,'Ingrédients'!$A$5:$A$154,0)),INDEX('Ingrédients'!$G$5:$G$154,MATCH(A287,'Ingrédients'!$A$5:$A$154,0)),IF(ISNUMBER(MATCH(A287,'Recettes de base'!$H$5:$H$19,0)),INDEX('Recettes de base'!$J$5:$J$19,MATCH(A287,'Recettes de base'!$H$5:$H$19,0)),"")))</f>
        <v/>
      </c>
      <c r="E287" s="15" t="str">
        <f>IF(OR(A287="",NOT(ISNUMBER(B287)),NOT(ISNUMBER(D287))),"",ROUND(B287*D287,2))</f>
        <v/>
      </c>
      <c r="F287" s="10" t="str">
        <f>IF(A287="","",IF(OR(ISNUMBER(MATCH(A287,'Ingrédients'!$A$5:$A$154,0)),ISNUMBER(MATCH(A287,'Recettes de base'!$H$5:$H$19,0))),IF(NOT(ISNUMBER(D287)),"prix manquant",IF(NOT(ISNUMBER(B287)),"quantité manquante",IF(ISNUMBER(MATCH(A287,'Ingrédients'!$A$5:$A$154,0)),"",IF(INDEX('Recettes de base'!$K$5:$K$19,MATCH(A287,'Recettes de base'!$H$5:$H$19,0))&gt;0,"recette de base incomplète","")))),"introuvable"))</f>
        <v/>
      </c>
      <c r="L287">
        <f>IF(F287="",0,1)</f>
        <v>0</v>
      </c>
    </row>
    <row r="288" spans="1:12" x14ac:dyDescent="0.25">
      <c r="A288" s="5"/>
      <c r="B288" s="12"/>
      <c r="C288" t="str">
        <f>IF(A288="","",IF(ISNUMBER(MATCH(A288,'Ingrédients'!$A$5:$A$154,0)),INDEX('Ingrédients'!$B$5:$B$154,MATCH(A288,'Ingrédients'!$A$5:$A$154,0)),IF(ISNUMBER(MATCH(A288,'Recettes de base'!$H$5:$H$19,0)),INDEX('Recettes de base'!$I$5:$I$19,MATCH(A288,'Recettes de base'!$H$5:$H$19,0)),"")))</f>
        <v/>
      </c>
      <c r="D288" s="13" t="str">
        <f>IF(A288="","",IF(ISNUMBER(MATCH(A288,'Ingrédients'!$A$5:$A$154,0)),INDEX('Ingrédients'!$G$5:$G$154,MATCH(A288,'Ingrédients'!$A$5:$A$154,0)),IF(ISNUMBER(MATCH(A288,'Recettes de base'!$H$5:$H$19,0)),INDEX('Recettes de base'!$J$5:$J$19,MATCH(A288,'Recettes de base'!$H$5:$H$19,0)),"")))</f>
        <v/>
      </c>
      <c r="E288" s="15" t="str">
        <f>IF(OR(A288="",NOT(ISNUMBER(B288)),NOT(ISNUMBER(D288))),"",ROUND(B288*D288,2))</f>
        <v/>
      </c>
      <c r="F288" s="10" t="str">
        <f>IF(A288="","",IF(OR(ISNUMBER(MATCH(A288,'Ingrédients'!$A$5:$A$154,0)),ISNUMBER(MATCH(A288,'Recettes de base'!$H$5:$H$19,0))),IF(NOT(ISNUMBER(D288)),"prix manquant",IF(NOT(ISNUMBER(B288)),"quantité manquante",IF(ISNUMBER(MATCH(A288,'Ingrédients'!$A$5:$A$154,0)),"",IF(INDEX('Recettes de base'!$K$5:$K$19,MATCH(A288,'Recettes de base'!$H$5:$H$19,0))&gt;0,"recette de base incomplète","")))),"introuvable"))</f>
        <v/>
      </c>
      <c r="L288">
        <f>IF(F288="",0,1)</f>
        <v>0</v>
      </c>
    </row>
    <row r="289" spans="1:12" x14ac:dyDescent="0.25">
      <c r="A289" s="5"/>
      <c r="B289" s="12"/>
      <c r="C289" t="str">
        <f>IF(A289="","",IF(ISNUMBER(MATCH(A289,'Ingrédients'!$A$5:$A$154,0)),INDEX('Ingrédients'!$B$5:$B$154,MATCH(A289,'Ingrédients'!$A$5:$A$154,0)),IF(ISNUMBER(MATCH(A289,'Recettes de base'!$H$5:$H$19,0)),INDEX('Recettes de base'!$I$5:$I$19,MATCH(A289,'Recettes de base'!$H$5:$H$19,0)),"")))</f>
        <v/>
      </c>
      <c r="D289" s="13" t="str">
        <f>IF(A289="","",IF(ISNUMBER(MATCH(A289,'Ingrédients'!$A$5:$A$154,0)),INDEX('Ingrédients'!$G$5:$G$154,MATCH(A289,'Ingrédients'!$A$5:$A$154,0)),IF(ISNUMBER(MATCH(A289,'Recettes de base'!$H$5:$H$19,0)),INDEX('Recettes de base'!$J$5:$J$19,MATCH(A289,'Recettes de base'!$H$5:$H$19,0)),"")))</f>
        <v/>
      </c>
      <c r="E289" s="15" t="str">
        <f>IF(OR(A289="",NOT(ISNUMBER(B289)),NOT(ISNUMBER(D289))),"",ROUND(B289*D289,2))</f>
        <v/>
      </c>
      <c r="F289" s="10" t="str">
        <f>IF(A289="","",IF(OR(ISNUMBER(MATCH(A289,'Ingrédients'!$A$5:$A$154,0)),ISNUMBER(MATCH(A289,'Recettes de base'!$H$5:$H$19,0))),IF(NOT(ISNUMBER(D289)),"prix manquant",IF(NOT(ISNUMBER(B289)),"quantité manquante",IF(ISNUMBER(MATCH(A289,'Ingrédients'!$A$5:$A$154,0)),"",IF(INDEX('Recettes de base'!$K$5:$K$19,MATCH(A289,'Recettes de base'!$H$5:$H$19,0))&gt;0,"recette de base incomplète","")))),"introuvable"))</f>
        <v/>
      </c>
      <c r="L289">
        <f>IF(F289="",0,1)</f>
        <v>0</v>
      </c>
    </row>
    <row r="290" spans="1:12" x14ac:dyDescent="0.25">
      <c r="A290" s="5"/>
      <c r="B290" s="12"/>
      <c r="C290" t="str">
        <f>IF(A290="","",IF(ISNUMBER(MATCH(A290,'Ingrédients'!$A$5:$A$154,0)),INDEX('Ingrédients'!$B$5:$B$154,MATCH(A290,'Ingrédients'!$A$5:$A$154,0)),IF(ISNUMBER(MATCH(A290,'Recettes de base'!$H$5:$H$19,0)),INDEX('Recettes de base'!$I$5:$I$19,MATCH(A290,'Recettes de base'!$H$5:$H$19,0)),"")))</f>
        <v/>
      </c>
      <c r="D290" s="13" t="str">
        <f>IF(A290="","",IF(ISNUMBER(MATCH(A290,'Ingrédients'!$A$5:$A$154,0)),INDEX('Ingrédients'!$G$5:$G$154,MATCH(A290,'Ingrédients'!$A$5:$A$154,0)),IF(ISNUMBER(MATCH(A290,'Recettes de base'!$H$5:$H$19,0)),INDEX('Recettes de base'!$J$5:$J$19,MATCH(A290,'Recettes de base'!$H$5:$H$19,0)),"")))</f>
        <v/>
      </c>
      <c r="E290" s="15" t="str">
        <f>IF(OR(A290="",NOT(ISNUMBER(B290)),NOT(ISNUMBER(D290))),"",ROUND(B290*D290,2))</f>
        <v/>
      </c>
      <c r="F290" s="10" t="str">
        <f>IF(A290="","",IF(OR(ISNUMBER(MATCH(A290,'Ingrédients'!$A$5:$A$154,0)),ISNUMBER(MATCH(A290,'Recettes de base'!$H$5:$H$19,0))),IF(NOT(ISNUMBER(D290)),"prix manquant",IF(NOT(ISNUMBER(B290)),"quantité manquante",IF(ISNUMBER(MATCH(A290,'Ingrédients'!$A$5:$A$154,0)),"",IF(INDEX('Recettes de base'!$K$5:$K$19,MATCH(A290,'Recettes de base'!$H$5:$H$19,0))&gt;0,"recette de base incomplète","")))),"introuvable"))</f>
        <v/>
      </c>
      <c r="L290">
        <f>IF(F290="",0,1)</f>
        <v>0</v>
      </c>
    </row>
    <row r="291" spans="1:12" x14ac:dyDescent="0.25">
      <c r="A291" s="5"/>
      <c r="B291" s="12"/>
      <c r="C291" t="str">
        <f>IF(A291="","",IF(ISNUMBER(MATCH(A291,'Ingrédients'!$A$5:$A$154,0)),INDEX('Ingrédients'!$B$5:$B$154,MATCH(A291,'Ingrédients'!$A$5:$A$154,0)),IF(ISNUMBER(MATCH(A291,'Recettes de base'!$H$5:$H$19,0)),INDEX('Recettes de base'!$I$5:$I$19,MATCH(A291,'Recettes de base'!$H$5:$H$19,0)),"")))</f>
        <v/>
      </c>
      <c r="D291" s="13" t="str">
        <f>IF(A291="","",IF(ISNUMBER(MATCH(A291,'Ingrédients'!$A$5:$A$154,0)),INDEX('Ingrédients'!$G$5:$G$154,MATCH(A291,'Ingrédients'!$A$5:$A$154,0)),IF(ISNUMBER(MATCH(A291,'Recettes de base'!$H$5:$H$19,0)),INDEX('Recettes de base'!$J$5:$J$19,MATCH(A291,'Recettes de base'!$H$5:$H$19,0)),"")))</f>
        <v/>
      </c>
      <c r="E291" s="15" t="str">
        <f>IF(OR(A291="",NOT(ISNUMBER(B291)),NOT(ISNUMBER(D291))),"",ROUND(B291*D291,2))</f>
        <v/>
      </c>
      <c r="F291" s="10" t="str">
        <f>IF(A291="","",IF(OR(ISNUMBER(MATCH(A291,'Ingrédients'!$A$5:$A$154,0)),ISNUMBER(MATCH(A291,'Recettes de base'!$H$5:$H$19,0))),IF(NOT(ISNUMBER(D291)),"prix manquant",IF(NOT(ISNUMBER(B291)),"quantité manquante",IF(ISNUMBER(MATCH(A291,'Ingrédients'!$A$5:$A$154,0)),"",IF(INDEX('Recettes de base'!$K$5:$K$19,MATCH(A291,'Recettes de base'!$H$5:$H$19,0))&gt;0,"recette de base incomplète","")))),"introuvable"))</f>
        <v/>
      </c>
      <c r="L291">
        <f>IF(F291="",0,1)</f>
        <v>0</v>
      </c>
    </row>
    <row r="292" spans="1:12" x14ac:dyDescent="0.25">
      <c r="A292" s="5"/>
      <c r="B292" s="12"/>
      <c r="C292" t="str">
        <f>IF(A292="","",IF(ISNUMBER(MATCH(A292,'Ingrédients'!$A$5:$A$154,0)),INDEX('Ingrédients'!$B$5:$B$154,MATCH(A292,'Ingrédients'!$A$5:$A$154,0)),IF(ISNUMBER(MATCH(A292,'Recettes de base'!$H$5:$H$19,0)),INDEX('Recettes de base'!$I$5:$I$19,MATCH(A292,'Recettes de base'!$H$5:$H$19,0)),"")))</f>
        <v/>
      </c>
      <c r="D292" s="13" t="str">
        <f>IF(A292="","",IF(ISNUMBER(MATCH(A292,'Ingrédients'!$A$5:$A$154,0)),INDEX('Ingrédients'!$G$5:$G$154,MATCH(A292,'Ingrédients'!$A$5:$A$154,0)),IF(ISNUMBER(MATCH(A292,'Recettes de base'!$H$5:$H$19,0)),INDEX('Recettes de base'!$J$5:$J$19,MATCH(A292,'Recettes de base'!$H$5:$H$19,0)),"")))</f>
        <v/>
      </c>
      <c r="E292" s="15" t="str">
        <f>IF(OR(A292="",NOT(ISNUMBER(B292)),NOT(ISNUMBER(D292))),"",ROUND(B292*D292,2))</f>
        <v/>
      </c>
      <c r="F292" s="10" t="str">
        <f>IF(A292="","",IF(OR(ISNUMBER(MATCH(A292,'Ingrédients'!$A$5:$A$154,0)),ISNUMBER(MATCH(A292,'Recettes de base'!$H$5:$H$19,0))),IF(NOT(ISNUMBER(D292)),"prix manquant",IF(NOT(ISNUMBER(B292)),"quantité manquante",IF(ISNUMBER(MATCH(A292,'Ingrédients'!$A$5:$A$154,0)),"",IF(INDEX('Recettes de base'!$K$5:$K$19,MATCH(A292,'Recettes de base'!$H$5:$H$19,0))&gt;0,"recette de base incomplète","")))),"introuvable"))</f>
        <v/>
      </c>
      <c r="L292">
        <f>IF(F292="",0,1)</f>
        <v>0</v>
      </c>
    </row>
    <row r="293" spans="1:12" x14ac:dyDescent="0.25">
      <c r="A293" s="5"/>
      <c r="B293" s="12"/>
      <c r="C293" t="str">
        <f>IF(A293="","",IF(ISNUMBER(MATCH(A293,'Ingrédients'!$A$5:$A$154,0)),INDEX('Ingrédients'!$B$5:$B$154,MATCH(A293,'Ingrédients'!$A$5:$A$154,0)),IF(ISNUMBER(MATCH(A293,'Recettes de base'!$H$5:$H$19,0)),INDEX('Recettes de base'!$I$5:$I$19,MATCH(A293,'Recettes de base'!$H$5:$H$19,0)),"")))</f>
        <v/>
      </c>
      <c r="D293" s="13" t="str">
        <f>IF(A293="","",IF(ISNUMBER(MATCH(A293,'Ingrédients'!$A$5:$A$154,0)),INDEX('Ingrédients'!$G$5:$G$154,MATCH(A293,'Ingrédients'!$A$5:$A$154,0)),IF(ISNUMBER(MATCH(A293,'Recettes de base'!$H$5:$H$19,0)),INDEX('Recettes de base'!$J$5:$J$19,MATCH(A293,'Recettes de base'!$H$5:$H$19,0)),"")))</f>
        <v/>
      </c>
      <c r="E293" s="15" t="str">
        <f>IF(OR(A293="",NOT(ISNUMBER(B293)),NOT(ISNUMBER(D293))),"",ROUND(B293*D293,2))</f>
        <v/>
      </c>
      <c r="F293" s="10" t="str">
        <f>IF(A293="","",IF(OR(ISNUMBER(MATCH(A293,'Ingrédients'!$A$5:$A$154,0)),ISNUMBER(MATCH(A293,'Recettes de base'!$H$5:$H$19,0))),IF(NOT(ISNUMBER(D293)),"prix manquant",IF(NOT(ISNUMBER(B293)),"quantité manquante",IF(ISNUMBER(MATCH(A293,'Ingrédients'!$A$5:$A$154,0)),"",IF(INDEX('Recettes de base'!$K$5:$K$19,MATCH(A293,'Recettes de base'!$H$5:$H$19,0))&gt;0,"recette de base incomplète","")))),"introuvable"))</f>
        <v/>
      </c>
      <c r="L293">
        <f>IF(F293="",0,1)</f>
        <v>0</v>
      </c>
    </row>
    <row r="294" spans="1:12" x14ac:dyDescent="0.25">
      <c r="A294" s="5"/>
      <c r="B294" s="12"/>
      <c r="C294" t="str">
        <f>IF(A294="","",IF(ISNUMBER(MATCH(A294,'Ingrédients'!$A$5:$A$154,0)),INDEX('Ingrédients'!$B$5:$B$154,MATCH(A294,'Ingrédients'!$A$5:$A$154,0)),IF(ISNUMBER(MATCH(A294,'Recettes de base'!$H$5:$H$19,0)),INDEX('Recettes de base'!$I$5:$I$19,MATCH(A294,'Recettes de base'!$H$5:$H$19,0)),"")))</f>
        <v/>
      </c>
      <c r="D294" s="13" t="str">
        <f>IF(A294="","",IF(ISNUMBER(MATCH(A294,'Ingrédients'!$A$5:$A$154,0)),INDEX('Ingrédients'!$G$5:$G$154,MATCH(A294,'Ingrédients'!$A$5:$A$154,0)),IF(ISNUMBER(MATCH(A294,'Recettes de base'!$H$5:$H$19,0)),INDEX('Recettes de base'!$J$5:$J$19,MATCH(A294,'Recettes de base'!$H$5:$H$19,0)),"")))</f>
        <v/>
      </c>
      <c r="E294" s="15" t="str">
        <f>IF(OR(A294="",NOT(ISNUMBER(B294)),NOT(ISNUMBER(D294))),"",ROUND(B294*D294,2))</f>
        <v/>
      </c>
      <c r="F294" s="10" t="str">
        <f>IF(A294="","",IF(OR(ISNUMBER(MATCH(A294,'Ingrédients'!$A$5:$A$154,0)),ISNUMBER(MATCH(A294,'Recettes de base'!$H$5:$H$19,0))),IF(NOT(ISNUMBER(D294)),"prix manquant",IF(NOT(ISNUMBER(B294)),"quantité manquante",IF(ISNUMBER(MATCH(A294,'Ingrédients'!$A$5:$A$154,0)),"",IF(INDEX('Recettes de base'!$K$5:$K$19,MATCH(A294,'Recettes de base'!$H$5:$H$19,0))&gt;0,"recette de base incomplète","")))),"introuvable"))</f>
        <v/>
      </c>
      <c r="L294">
        <f>IF(F294="",0,1)</f>
        <v>0</v>
      </c>
    </row>
    <row r="295" spans="1:12" x14ac:dyDescent="0.25">
      <c r="A295" s="5"/>
      <c r="B295" s="12"/>
      <c r="C295" t="str">
        <f>IF(A295="","",IF(ISNUMBER(MATCH(A295,'Ingrédients'!$A$5:$A$154,0)),INDEX('Ingrédients'!$B$5:$B$154,MATCH(A295,'Ingrédients'!$A$5:$A$154,0)),IF(ISNUMBER(MATCH(A295,'Recettes de base'!$H$5:$H$19,0)),INDEX('Recettes de base'!$I$5:$I$19,MATCH(A295,'Recettes de base'!$H$5:$H$19,0)),"")))</f>
        <v/>
      </c>
      <c r="D295" s="13" t="str">
        <f>IF(A295="","",IF(ISNUMBER(MATCH(A295,'Ingrédients'!$A$5:$A$154,0)),INDEX('Ingrédients'!$G$5:$G$154,MATCH(A295,'Ingrédients'!$A$5:$A$154,0)),IF(ISNUMBER(MATCH(A295,'Recettes de base'!$H$5:$H$19,0)),INDEX('Recettes de base'!$J$5:$J$19,MATCH(A295,'Recettes de base'!$H$5:$H$19,0)),"")))</f>
        <v/>
      </c>
      <c r="E295" s="15" t="str">
        <f>IF(OR(A295="",NOT(ISNUMBER(B295)),NOT(ISNUMBER(D295))),"",ROUND(B295*D295,2))</f>
        <v/>
      </c>
      <c r="F295" s="10" t="str">
        <f>IF(A295="","",IF(OR(ISNUMBER(MATCH(A295,'Ingrédients'!$A$5:$A$154,0)),ISNUMBER(MATCH(A295,'Recettes de base'!$H$5:$H$19,0))),IF(NOT(ISNUMBER(D295)),"prix manquant",IF(NOT(ISNUMBER(B295)),"quantité manquante",IF(ISNUMBER(MATCH(A295,'Ingrédients'!$A$5:$A$154,0)),"",IF(INDEX('Recettes de base'!$K$5:$K$19,MATCH(A295,'Recettes de base'!$H$5:$H$19,0))&gt;0,"recette de base incomplète","")))),"introuvable"))</f>
        <v/>
      </c>
      <c r="L295">
        <f>IF(F295="",0,1)</f>
        <v>0</v>
      </c>
    </row>
    <row r="296" spans="1:12" x14ac:dyDescent="0.25">
      <c r="A296" s="5"/>
      <c r="B296" s="12"/>
      <c r="C296" t="str">
        <f>IF(A296="","",IF(ISNUMBER(MATCH(A296,'Ingrédients'!$A$5:$A$154,0)),INDEX('Ingrédients'!$B$5:$B$154,MATCH(A296,'Ingrédients'!$A$5:$A$154,0)),IF(ISNUMBER(MATCH(A296,'Recettes de base'!$H$5:$H$19,0)),INDEX('Recettes de base'!$I$5:$I$19,MATCH(A296,'Recettes de base'!$H$5:$H$19,0)),"")))</f>
        <v/>
      </c>
      <c r="D296" s="13" t="str">
        <f>IF(A296="","",IF(ISNUMBER(MATCH(A296,'Ingrédients'!$A$5:$A$154,0)),INDEX('Ingrédients'!$G$5:$G$154,MATCH(A296,'Ingrédients'!$A$5:$A$154,0)),IF(ISNUMBER(MATCH(A296,'Recettes de base'!$H$5:$H$19,0)),INDEX('Recettes de base'!$J$5:$J$19,MATCH(A296,'Recettes de base'!$H$5:$H$19,0)),"")))</f>
        <v/>
      </c>
      <c r="E296" s="15" t="str">
        <f>IF(OR(A296="",NOT(ISNUMBER(B296)),NOT(ISNUMBER(D296))),"",ROUND(B296*D296,2))</f>
        <v/>
      </c>
      <c r="F296" s="10" t="str">
        <f>IF(A296="","",IF(OR(ISNUMBER(MATCH(A296,'Ingrédients'!$A$5:$A$154,0)),ISNUMBER(MATCH(A296,'Recettes de base'!$H$5:$H$19,0))),IF(NOT(ISNUMBER(D296)),"prix manquant",IF(NOT(ISNUMBER(B296)),"quantité manquante",IF(ISNUMBER(MATCH(A296,'Ingrédients'!$A$5:$A$154,0)),"",IF(INDEX('Recettes de base'!$K$5:$K$19,MATCH(A296,'Recettes de base'!$H$5:$H$19,0))&gt;0,"recette de base incomplète","")))),"introuvable"))</f>
        <v/>
      </c>
      <c r="L296">
        <f>IF(F296="",0,1)</f>
        <v>0</v>
      </c>
    </row>
    <row r="297" spans="1:12" x14ac:dyDescent="0.25">
      <c r="A297" s="5"/>
      <c r="B297" s="12"/>
      <c r="C297" t="str">
        <f>IF(A297="","",IF(ISNUMBER(MATCH(A297,'Ingrédients'!$A$5:$A$154,0)),INDEX('Ingrédients'!$B$5:$B$154,MATCH(A297,'Ingrédients'!$A$5:$A$154,0)),IF(ISNUMBER(MATCH(A297,'Recettes de base'!$H$5:$H$19,0)),INDEX('Recettes de base'!$I$5:$I$19,MATCH(A297,'Recettes de base'!$H$5:$H$19,0)),"")))</f>
        <v/>
      </c>
      <c r="D297" s="13" t="str">
        <f>IF(A297="","",IF(ISNUMBER(MATCH(A297,'Ingrédients'!$A$5:$A$154,0)),INDEX('Ingrédients'!$G$5:$G$154,MATCH(A297,'Ingrédients'!$A$5:$A$154,0)),IF(ISNUMBER(MATCH(A297,'Recettes de base'!$H$5:$H$19,0)),INDEX('Recettes de base'!$J$5:$J$19,MATCH(A297,'Recettes de base'!$H$5:$H$19,0)),"")))</f>
        <v/>
      </c>
      <c r="E297" s="15" t="str">
        <f>IF(OR(A297="",NOT(ISNUMBER(B297)),NOT(ISNUMBER(D297))),"",ROUND(B297*D297,2))</f>
        <v/>
      </c>
      <c r="F297" s="10" t="str">
        <f>IF(A297="","",IF(OR(ISNUMBER(MATCH(A297,'Ingrédients'!$A$5:$A$154,0)),ISNUMBER(MATCH(A297,'Recettes de base'!$H$5:$H$19,0))),IF(NOT(ISNUMBER(D297)),"prix manquant",IF(NOT(ISNUMBER(B297)),"quantité manquante",IF(ISNUMBER(MATCH(A297,'Ingrédients'!$A$5:$A$154,0)),"",IF(INDEX('Recettes de base'!$K$5:$K$19,MATCH(A297,'Recettes de base'!$H$5:$H$19,0))&gt;0,"recette de base incomplète","")))),"introuvable"))</f>
        <v/>
      </c>
      <c r="L297">
        <f>IF(F297="",0,1)</f>
        <v>0</v>
      </c>
    </row>
    <row r="298" spans="1:12" x14ac:dyDescent="0.25">
      <c r="A298" s="5"/>
      <c r="B298" s="12"/>
      <c r="C298" t="str">
        <f>IF(A298="","",IF(ISNUMBER(MATCH(A298,'Ingrédients'!$A$5:$A$154,0)),INDEX('Ingrédients'!$B$5:$B$154,MATCH(A298,'Ingrédients'!$A$5:$A$154,0)),IF(ISNUMBER(MATCH(A298,'Recettes de base'!$H$5:$H$19,0)),INDEX('Recettes de base'!$I$5:$I$19,MATCH(A298,'Recettes de base'!$H$5:$H$19,0)),"")))</f>
        <v/>
      </c>
      <c r="D298" s="13" t="str">
        <f>IF(A298="","",IF(ISNUMBER(MATCH(A298,'Ingrédients'!$A$5:$A$154,0)),INDEX('Ingrédients'!$G$5:$G$154,MATCH(A298,'Ingrédients'!$A$5:$A$154,0)),IF(ISNUMBER(MATCH(A298,'Recettes de base'!$H$5:$H$19,0)),INDEX('Recettes de base'!$J$5:$J$19,MATCH(A298,'Recettes de base'!$H$5:$H$19,0)),"")))</f>
        <v/>
      </c>
      <c r="E298" s="15" t="str">
        <f>IF(OR(A298="",NOT(ISNUMBER(B298)),NOT(ISNUMBER(D298))),"",ROUND(B298*D298,2))</f>
        <v/>
      </c>
      <c r="F298" s="10" t="str">
        <f>IF(A298="","",IF(OR(ISNUMBER(MATCH(A298,'Ingrédients'!$A$5:$A$154,0)),ISNUMBER(MATCH(A298,'Recettes de base'!$H$5:$H$19,0))),IF(NOT(ISNUMBER(D298)),"prix manquant",IF(NOT(ISNUMBER(B298)),"quantité manquante",IF(ISNUMBER(MATCH(A298,'Ingrédients'!$A$5:$A$154,0)),"",IF(INDEX('Recettes de base'!$K$5:$K$19,MATCH(A298,'Recettes de base'!$H$5:$H$19,0))&gt;0,"recette de base incomplète","")))),"introuvable"))</f>
        <v/>
      </c>
      <c r="L298">
        <f>IF(F298="",0,1)</f>
        <v>0</v>
      </c>
    </row>
    <row r="299" spans="1:12" x14ac:dyDescent="0.25">
      <c r="A299" s="5"/>
      <c r="B299" s="12"/>
      <c r="C299" t="str">
        <f>IF(A299="","",IF(ISNUMBER(MATCH(A299,'Ingrédients'!$A$5:$A$154,0)),INDEX('Ingrédients'!$B$5:$B$154,MATCH(A299,'Ingrédients'!$A$5:$A$154,0)),IF(ISNUMBER(MATCH(A299,'Recettes de base'!$H$5:$H$19,0)),INDEX('Recettes de base'!$I$5:$I$19,MATCH(A299,'Recettes de base'!$H$5:$H$19,0)),"")))</f>
        <v/>
      </c>
      <c r="D299" s="13" t="str">
        <f>IF(A299="","",IF(ISNUMBER(MATCH(A299,'Ingrédients'!$A$5:$A$154,0)),INDEX('Ingrédients'!$G$5:$G$154,MATCH(A299,'Ingrédients'!$A$5:$A$154,0)),IF(ISNUMBER(MATCH(A299,'Recettes de base'!$H$5:$H$19,0)),INDEX('Recettes de base'!$J$5:$J$19,MATCH(A299,'Recettes de base'!$H$5:$H$19,0)),"")))</f>
        <v/>
      </c>
      <c r="E299" s="15" t="str">
        <f>IF(OR(A299="",NOT(ISNUMBER(B299)),NOT(ISNUMBER(D299))),"",ROUND(B299*D299,2))</f>
        <v/>
      </c>
      <c r="F299" s="10" t="str">
        <f>IF(A299="","",IF(OR(ISNUMBER(MATCH(A299,'Ingrédients'!$A$5:$A$154,0)),ISNUMBER(MATCH(A299,'Recettes de base'!$H$5:$H$19,0))),IF(NOT(ISNUMBER(D299)),"prix manquant",IF(NOT(ISNUMBER(B299)),"quantité manquante",IF(ISNUMBER(MATCH(A299,'Ingrédients'!$A$5:$A$154,0)),"",IF(INDEX('Recettes de base'!$K$5:$K$19,MATCH(A299,'Recettes de base'!$H$5:$H$19,0))&gt;0,"recette de base incomplète","")))),"introuvable"))</f>
        <v/>
      </c>
      <c r="L299">
        <f>IF(F299="",0,1)</f>
        <v>0</v>
      </c>
    </row>
    <row r="300" spans="1:12" x14ac:dyDescent="0.25">
      <c r="A300" s="5"/>
      <c r="B300" s="12"/>
      <c r="C300" t="str">
        <f>IF(A300="","",IF(ISNUMBER(MATCH(A300,'Ingrédients'!$A$5:$A$154,0)),INDEX('Ingrédients'!$B$5:$B$154,MATCH(A300,'Ingrédients'!$A$5:$A$154,0)),IF(ISNUMBER(MATCH(A300,'Recettes de base'!$H$5:$H$19,0)),INDEX('Recettes de base'!$I$5:$I$19,MATCH(A300,'Recettes de base'!$H$5:$H$19,0)),"")))</f>
        <v/>
      </c>
      <c r="D300" s="13" t="str">
        <f>IF(A300="","",IF(ISNUMBER(MATCH(A300,'Ingrédients'!$A$5:$A$154,0)),INDEX('Ingrédients'!$G$5:$G$154,MATCH(A300,'Ingrédients'!$A$5:$A$154,0)),IF(ISNUMBER(MATCH(A300,'Recettes de base'!$H$5:$H$19,0)),INDEX('Recettes de base'!$J$5:$J$19,MATCH(A300,'Recettes de base'!$H$5:$H$19,0)),"")))</f>
        <v/>
      </c>
      <c r="E300" s="15" t="str">
        <f>IF(OR(A300="",NOT(ISNUMBER(B300)),NOT(ISNUMBER(D300))),"",ROUND(B300*D300,2))</f>
        <v/>
      </c>
      <c r="F300" s="10" t="str">
        <f>IF(A300="","",IF(OR(ISNUMBER(MATCH(A300,'Ingrédients'!$A$5:$A$154,0)),ISNUMBER(MATCH(A300,'Recettes de base'!$H$5:$H$19,0))),IF(NOT(ISNUMBER(D300)),"prix manquant",IF(NOT(ISNUMBER(B300)),"quantité manquante",IF(ISNUMBER(MATCH(A300,'Ingrédients'!$A$5:$A$154,0)),"",IF(INDEX('Recettes de base'!$K$5:$K$19,MATCH(A300,'Recettes de base'!$H$5:$H$19,0))&gt;0,"recette de base incomplète","")))),"introuvable"))</f>
        <v/>
      </c>
      <c r="L300">
        <f>IF(F300="",0,1)</f>
        <v>0</v>
      </c>
    </row>
    <row r="301" spans="1:12" x14ac:dyDescent="0.25">
      <c r="A301" s="5"/>
      <c r="B301" s="12"/>
      <c r="C301" t="str">
        <f>IF(A301="","",IF(ISNUMBER(MATCH(A301,'Ingrédients'!$A$5:$A$154,0)),INDEX('Ingrédients'!$B$5:$B$154,MATCH(A301,'Ingrédients'!$A$5:$A$154,0)),IF(ISNUMBER(MATCH(A301,'Recettes de base'!$H$5:$H$19,0)),INDEX('Recettes de base'!$I$5:$I$19,MATCH(A301,'Recettes de base'!$H$5:$H$19,0)),"")))</f>
        <v/>
      </c>
      <c r="D301" s="13" t="str">
        <f>IF(A301="","",IF(ISNUMBER(MATCH(A301,'Ingrédients'!$A$5:$A$154,0)),INDEX('Ingrédients'!$G$5:$G$154,MATCH(A301,'Ingrédients'!$A$5:$A$154,0)),IF(ISNUMBER(MATCH(A301,'Recettes de base'!$H$5:$H$19,0)),INDEX('Recettes de base'!$J$5:$J$19,MATCH(A301,'Recettes de base'!$H$5:$H$19,0)),"")))</f>
        <v/>
      </c>
      <c r="E301" s="15" t="str">
        <f>IF(OR(A301="",NOT(ISNUMBER(B301)),NOT(ISNUMBER(D301))),"",ROUND(B301*D301,2))</f>
        <v/>
      </c>
      <c r="F301" s="10" t="str">
        <f>IF(A301="","",IF(OR(ISNUMBER(MATCH(A301,'Ingrédients'!$A$5:$A$154,0)),ISNUMBER(MATCH(A301,'Recettes de base'!$H$5:$H$19,0))),IF(NOT(ISNUMBER(D301)),"prix manquant",IF(NOT(ISNUMBER(B301)),"quantité manquante",IF(ISNUMBER(MATCH(A301,'Ingrédients'!$A$5:$A$154,0)),"",IF(INDEX('Recettes de base'!$K$5:$K$19,MATCH(A301,'Recettes de base'!$H$5:$H$19,0))&gt;0,"recette de base incomplète","")))),"introuvable"))</f>
        <v/>
      </c>
      <c r="L301">
        <f>IF(F301="",0,1)</f>
        <v>0</v>
      </c>
    </row>
    <row r="302" spans="1:5" x14ac:dyDescent="0.25">
      <c r="A302" s="16" t="s">
        <v>47</v>
      </c>
      <c r="E302" s="9" t="str">
        <f>IF(A285="","",ROUND(SUM(E287:E301),2))</f>
        <v/>
      </c>
    </row>
    <row r="303" spans="1:5" x14ac:dyDescent="0.25">
      <c r="A303" s="16" t="s">
        <v>50</v>
      </c>
      <c r="E303" s="9" t="str">
        <f>IF(OR(A285="",NOT(ISNUMBER(C285))),"",IF(C285&lt;=0,"",ROUND(E302/C285,2)))</f>
        <v/>
      </c>
    </row>
    <row r="305" spans="1:5" x14ac:dyDescent="0.25">
      <c r="A305" s="11"/>
      <c r="B305" s="2" t="s">
        <v>52</v>
      </c>
      <c r="C305" s="5"/>
      <c r="D305" s="2" t="str">
        <f>IF(C305=1,"portion","portions")</f>
        <v>portions</v>
      </c>
      <c r="E305" s="10" t="str">
        <f>IF(A305="","",IF(COUNTIF($H$5:$H$34,A305)&gt;1,"nom en double, seul le premier compte",IF(NOT(ISNUMBER(C305)),"«donne … portions» manque",IF(C305&lt;=0,"«donne … portions» manque",IF(SUM(L307:L321)&gt;0,"vérifier les lignes avec remarque","")))))</f>
        <v/>
      </c>
    </row>
    <row r="306" spans="1:6" x14ac:dyDescent="0.25">
      <c r="A306" s="4" t="s">
        <v>43</v>
      </c>
      <c r="B306" s="4" t="s">
        <v>44</v>
      </c>
      <c r="C306" s="4" t="s">
        <v>18</v>
      </c>
      <c r="D306" s="4" t="s">
        <v>45</v>
      </c>
      <c r="E306" s="4" t="s">
        <v>46</v>
      </c>
      <c r="F306" s="4" t="s">
        <v>24</v>
      </c>
    </row>
    <row r="307" spans="1:12" x14ac:dyDescent="0.25">
      <c r="A307" s="5"/>
      <c r="B307" s="12"/>
      <c r="C307" t="str">
        <f>IF(A307="","",IF(ISNUMBER(MATCH(A307,'Ingrédients'!$A$5:$A$154,0)),INDEX('Ingrédients'!$B$5:$B$154,MATCH(A307,'Ingrédients'!$A$5:$A$154,0)),IF(ISNUMBER(MATCH(A307,'Recettes de base'!$H$5:$H$19,0)),INDEX('Recettes de base'!$I$5:$I$19,MATCH(A307,'Recettes de base'!$H$5:$H$19,0)),"")))</f>
        <v/>
      </c>
      <c r="D307" s="13" t="str">
        <f>IF(A307="","",IF(ISNUMBER(MATCH(A307,'Ingrédients'!$A$5:$A$154,0)),INDEX('Ingrédients'!$G$5:$G$154,MATCH(A307,'Ingrédients'!$A$5:$A$154,0)),IF(ISNUMBER(MATCH(A307,'Recettes de base'!$H$5:$H$19,0)),INDEX('Recettes de base'!$J$5:$J$19,MATCH(A307,'Recettes de base'!$H$5:$H$19,0)),"")))</f>
        <v/>
      </c>
      <c r="E307" s="15" t="str">
        <f>IF(OR(A307="",NOT(ISNUMBER(B307)),NOT(ISNUMBER(D307))),"",ROUND(B307*D307,2))</f>
        <v/>
      </c>
      <c r="F307" s="10" t="str">
        <f>IF(A307="","",IF(OR(ISNUMBER(MATCH(A307,'Ingrédients'!$A$5:$A$154,0)),ISNUMBER(MATCH(A307,'Recettes de base'!$H$5:$H$19,0))),IF(NOT(ISNUMBER(D307)),"prix manquant",IF(NOT(ISNUMBER(B307)),"quantité manquante",IF(ISNUMBER(MATCH(A307,'Ingrédients'!$A$5:$A$154,0)),"",IF(INDEX('Recettes de base'!$K$5:$K$19,MATCH(A307,'Recettes de base'!$H$5:$H$19,0))&gt;0,"recette de base incomplète","")))),"introuvable"))</f>
        <v/>
      </c>
      <c r="L307">
        <f>IF(F307="",0,1)</f>
        <v>0</v>
      </c>
    </row>
    <row r="308" spans="1:12" x14ac:dyDescent="0.25">
      <c r="A308" s="5"/>
      <c r="B308" s="12"/>
      <c r="C308" t="str">
        <f>IF(A308="","",IF(ISNUMBER(MATCH(A308,'Ingrédients'!$A$5:$A$154,0)),INDEX('Ingrédients'!$B$5:$B$154,MATCH(A308,'Ingrédients'!$A$5:$A$154,0)),IF(ISNUMBER(MATCH(A308,'Recettes de base'!$H$5:$H$19,0)),INDEX('Recettes de base'!$I$5:$I$19,MATCH(A308,'Recettes de base'!$H$5:$H$19,0)),"")))</f>
        <v/>
      </c>
      <c r="D308" s="13" t="str">
        <f>IF(A308="","",IF(ISNUMBER(MATCH(A308,'Ingrédients'!$A$5:$A$154,0)),INDEX('Ingrédients'!$G$5:$G$154,MATCH(A308,'Ingrédients'!$A$5:$A$154,0)),IF(ISNUMBER(MATCH(A308,'Recettes de base'!$H$5:$H$19,0)),INDEX('Recettes de base'!$J$5:$J$19,MATCH(A308,'Recettes de base'!$H$5:$H$19,0)),"")))</f>
        <v/>
      </c>
      <c r="E308" s="15" t="str">
        <f>IF(OR(A308="",NOT(ISNUMBER(B308)),NOT(ISNUMBER(D308))),"",ROUND(B308*D308,2))</f>
        <v/>
      </c>
      <c r="F308" s="10" t="str">
        <f>IF(A308="","",IF(OR(ISNUMBER(MATCH(A308,'Ingrédients'!$A$5:$A$154,0)),ISNUMBER(MATCH(A308,'Recettes de base'!$H$5:$H$19,0))),IF(NOT(ISNUMBER(D308)),"prix manquant",IF(NOT(ISNUMBER(B308)),"quantité manquante",IF(ISNUMBER(MATCH(A308,'Ingrédients'!$A$5:$A$154,0)),"",IF(INDEX('Recettes de base'!$K$5:$K$19,MATCH(A308,'Recettes de base'!$H$5:$H$19,0))&gt;0,"recette de base incomplète","")))),"introuvable"))</f>
        <v/>
      </c>
      <c r="L308">
        <f>IF(F308="",0,1)</f>
        <v>0</v>
      </c>
    </row>
    <row r="309" spans="1:12" x14ac:dyDescent="0.25">
      <c r="A309" s="5"/>
      <c r="B309" s="12"/>
      <c r="C309" t="str">
        <f>IF(A309="","",IF(ISNUMBER(MATCH(A309,'Ingrédients'!$A$5:$A$154,0)),INDEX('Ingrédients'!$B$5:$B$154,MATCH(A309,'Ingrédients'!$A$5:$A$154,0)),IF(ISNUMBER(MATCH(A309,'Recettes de base'!$H$5:$H$19,0)),INDEX('Recettes de base'!$I$5:$I$19,MATCH(A309,'Recettes de base'!$H$5:$H$19,0)),"")))</f>
        <v/>
      </c>
      <c r="D309" s="13" t="str">
        <f>IF(A309="","",IF(ISNUMBER(MATCH(A309,'Ingrédients'!$A$5:$A$154,0)),INDEX('Ingrédients'!$G$5:$G$154,MATCH(A309,'Ingrédients'!$A$5:$A$154,0)),IF(ISNUMBER(MATCH(A309,'Recettes de base'!$H$5:$H$19,0)),INDEX('Recettes de base'!$J$5:$J$19,MATCH(A309,'Recettes de base'!$H$5:$H$19,0)),"")))</f>
        <v/>
      </c>
      <c r="E309" s="15" t="str">
        <f>IF(OR(A309="",NOT(ISNUMBER(B309)),NOT(ISNUMBER(D309))),"",ROUND(B309*D309,2))</f>
        <v/>
      </c>
      <c r="F309" s="10" t="str">
        <f>IF(A309="","",IF(OR(ISNUMBER(MATCH(A309,'Ingrédients'!$A$5:$A$154,0)),ISNUMBER(MATCH(A309,'Recettes de base'!$H$5:$H$19,0))),IF(NOT(ISNUMBER(D309)),"prix manquant",IF(NOT(ISNUMBER(B309)),"quantité manquante",IF(ISNUMBER(MATCH(A309,'Ingrédients'!$A$5:$A$154,0)),"",IF(INDEX('Recettes de base'!$K$5:$K$19,MATCH(A309,'Recettes de base'!$H$5:$H$19,0))&gt;0,"recette de base incomplète","")))),"introuvable"))</f>
        <v/>
      </c>
      <c r="L309">
        <f>IF(F309="",0,1)</f>
        <v>0</v>
      </c>
    </row>
    <row r="310" spans="1:12" x14ac:dyDescent="0.25">
      <c r="A310" s="5"/>
      <c r="B310" s="12"/>
      <c r="C310" t="str">
        <f>IF(A310="","",IF(ISNUMBER(MATCH(A310,'Ingrédients'!$A$5:$A$154,0)),INDEX('Ingrédients'!$B$5:$B$154,MATCH(A310,'Ingrédients'!$A$5:$A$154,0)),IF(ISNUMBER(MATCH(A310,'Recettes de base'!$H$5:$H$19,0)),INDEX('Recettes de base'!$I$5:$I$19,MATCH(A310,'Recettes de base'!$H$5:$H$19,0)),"")))</f>
        <v/>
      </c>
      <c r="D310" s="13" t="str">
        <f>IF(A310="","",IF(ISNUMBER(MATCH(A310,'Ingrédients'!$A$5:$A$154,0)),INDEX('Ingrédients'!$G$5:$G$154,MATCH(A310,'Ingrédients'!$A$5:$A$154,0)),IF(ISNUMBER(MATCH(A310,'Recettes de base'!$H$5:$H$19,0)),INDEX('Recettes de base'!$J$5:$J$19,MATCH(A310,'Recettes de base'!$H$5:$H$19,0)),"")))</f>
        <v/>
      </c>
      <c r="E310" s="15" t="str">
        <f>IF(OR(A310="",NOT(ISNUMBER(B310)),NOT(ISNUMBER(D310))),"",ROUND(B310*D310,2))</f>
        <v/>
      </c>
      <c r="F310" s="10" t="str">
        <f>IF(A310="","",IF(OR(ISNUMBER(MATCH(A310,'Ingrédients'!$A$5:$A$154,0)),ISNUMBER(MATCH(A310,'Recettes de base'!$H$5:$H$19,0))),IF(NOT(ISNUMBER(D310)),"prix manquant",IF(NOT(ISNUMBER(B310)),"quantité manquante",IF(ISNUMBER(MATCH(A310,'Ingrédients'!$A$5:$A$154,0)),"",IF(INDEX('Recettes de base'!$K$5:$K$19,MATCH(A310,'Recettes de base'!$H$5:$H$19,0))&gt;0,"recette de base incomplète","")))),"introuvable"))</f>
        <v/>
      </c>
      <c r="L310">
        <f>IF(F310="",0,1)</f>
        <v>0</v>
      </c>
    </row>
    <row r="311" spans="1:12" x14ac:dyDescent="0.25">
      <c r="A311" s="5"/>
      <c r="B311" s="12"/>
      <c r="C311" t="str">
        <f>IF(A311="","",IF(ISNUMBER(MATCH(A311,'Ingrédients'!$A$5:$A$154,0)),INDEX('Ingrédients'!$B$5:$B$154,MATCH(A311,'Ingrédients'!$A$5:$A$154,0)),IF(ISNUMBER(MATCH(A311,'Recettes de base'!$H$5:$H$19,0)),INDEX('Recettes de base'!$I$5:$I$19,MATCH(A311,'Recettes de base'!$H$5:$H$19,0)),"")))</f>
        <v/>
      </c>
      <c r="D311" s="13" t="str">
        <f>IF(A311="","",IF(ISNUMBER(MATCH(A311,'Ingrédients'!$A$5:$A$154,0)),INDEX('Ingrédients'!$G$5:$G$154,MATCH(A311,'Ingrédients'!$A$5:$A$154,0)),IF(ISNUMBER(MATCH(A311,'Recettes de base'!$H$5:$H$19,0)),INDEX('Recettes de base'!$J$5:$J$19,MATCH(A311,'Recettes de base'!$H$5:$H$19,0)),"")))</f>
        <v/>
      </c>
      <c r="E311" s="15" t="str">
        <f>IF(OR(A311="",NOT(ISNUMBER(B311)),NOT(ISNUMBER(D311))),"",ROUND(B311*D311,2))</f>
        <v/>
      </c>
      <c r="F311" s="10" t="str">
        <f>IF(A311="","",IF(OR(ISNUMBER(MATCH(A311,'Ingrédients'!$A$5:$A$154,0)),ISNUMBER(MATCH(A311,'Recettes de base'!$H$5:$H$19,0))),IF(NOT(ISNUMBER(D311)),"prix manquant",IF(NOT(ISNUMBER(B311)),"quantité manquante",IF(ISNUMBER(MATCH(A311,'Ingrédients'!$A$5:$A$154,0)),"",IF(INDEX('Recettes de base'!$K$5:$K$19,MATCH(A311,'Recettes de base'!$H$5:$H$19,0))&gt;0,"recette de base incomplète","")))),"introuvable"))</f>
        <v/>
      </c>
      <c r="L311">
        <f>IF(F311="",0,1)</f>
        <v>0</v>
      </c>
    </row>
    <row r="312" spans="1:12" x14ac:dyDescent="0.25">
      <c r="A312" s="5"/>
      <c r="B312" s="12"/>
      <c r="C312" t="str">
        <f>IF(A312="","",IF(ISNUMBER(MATCH(A312,'Ingrédients'!$A$5:$A$154,0)),INDEX('Ingrédients'!$B$5:$B$154,MATCH(A312,'Ingrédients'!$A$5:$A$154,0)),IF(ISNUMBER(MATCH(A312,'Recettes de base'!$H$5:$H$19,0)),INDEX('Recettes de base'!$I$5:$I$19,MATCH(A312,'Recettes de base'!$H$5:$H$19,0)),"")))</f>
        <v/>
      </c>
      <c r="D312" s="13" t="str">
        <f>IF(A312="","",IF(ISNUMBER(MATCH(A312,'Ingrédients'!$A$5:$A$154,0)),INDEX('Ingrédients'!$G$5:$G$154,MATCH(A312,'Ingrédients'!$A$5:$A$154,0)),IF(ISNUMBER(MATCH(A312,'Recettes de base'!$H$5:$H$19,0)),INDEX('Recettes de base'!$J$5:$J$19,MATCH(A312,'Recettes de base'!$H$5:$H$19,0)),"")))</f>
        <v/>
      </c>
      <c r="E312" s="15" t="str">
        <f>IF(OR(A312="",NOT(ISNUMBER(B312)),NOT(ISNUMBER(D312))),"",ROUND(B312*D312,2))</f>
        <v/>
      </c>
      <c r="F312" s="10" t="str">
        <f>IF(A312="","",IF(OR(ISNUMBER(MATCH(A312,'Ingrédients'!$A$5:$A$154,0)),ISNUMBER(MATCH(A312,'Recettes de base'!$H$5:$H$19,0))),IF(NOT(ISNUMBER(D312)),"prix manquant",IF(NOT(ISNUMBER(B312)),"quantité manquante",IF(ISNUMBER(MATCH(A312,'Ingrédients'!$A$5:$A$154,0)),"",IF(INDEX('Recettes de base'!$K$5:$K$19,MATCH(A312,'Recettes de base'!$H$5:$H$19,0))&gt;0,"recette de base incomplète","")))),"introuvable"))</f>
        <v/>
      </c>
      <c r="L312">
        <f>IF(F312="",0,1)</f>
        <v>0</v>
      </c>
    </row>
    <row r="313" spans="1:12" x14ac:dyDescent="0.25">
      <c r="A313" s="5"/>
      <c r="B313" s="12"/>
      <c r="C313" t="str">
        <f>IF(A313="","",IF(ISNUMBER(MATCH(A313,'Ingrédients'!$A$5:$A$154,0)),INDEX('Ingrédients'!$B$5:$B$154,MATCH(A313,'Ingrédients'!$A$5:$A$154,0)),IF(ISNUMBER(MATCH(A313,'Recettes de base'!$H$5:$H$19,0)),INDEX('Recettes de base'!$I$5:$I$19,MATCH(A313,'Recettes de base'!$H$5:$H$19,0)),"")))</f>
        <v/>
      </c>
      <c r="D313" s="13" t="str">
        <f>IF(A313="","",IF(ISNUMBER(MATCH(A313,'Ingrédients'!$A$5:$A$154,0)),INDEX('Ingrédients'!$G$5:$G$154,MATCH(A313,'Ingrédients'!$A$5:$A$154,0)),IF(ISNUMBER(MATCH(A313,'Recettes de base'!$H$5:$H$19,0)),INDEX('Recettes de base'!$J$5:$J$19,MATCH(A313,'Recettes de base'!$H$5:$H$19,0)),"")))</f>
        <v/>
      </c>
      <c r="E313" s="15" t="str">
        <f>IF(OR(A313="",NOT(ISNUMBER(B313)),NOT(ISNUMBER(D313))),"",ROUND(B313*D313,2))</f>
        <v/>
      </c>
      <c r="F313" s="10" t="str">
        <f>IF(A313="","",IF(OR(ISNUMBER(MATCH(A313,'Ingrédients'!$A$5:$A$154,0)),ISNUMBER(MATCH(A313,'Recettes de base'!$H$5:$H$19,0))),IF(NOT(ISNUMBER(D313)),"prix manquant",IF(NOT(ISNUMBER(B313)),"quantité manquante",IF(ISNUMBER(MATCH(A313,'Ingrédients'!$A$5:$A$154,0)),"",IF(INDEX('Recettes de base'!$K$5:$K$19,MATCH(A313,'Recettes de base'!$H$5:$H$19,0))&gt;0,"recette de base incomplète","")))),"introuvable"))</f>
        <v/>
      </c>
      <c r="L313">
        <f>IF(F313="",0,1)</f>
        <v>0</v>
      </c>
    </row>
    <row r="314" spans="1:12" x14ac:dyDescent="0.25">
      <c r="A314" s="5"/>
      <c r="B314" s="12"/>
      <c r="C314" t="str">
        <f>IF(A314="","",IF(ISNUMBER(MATCH(A314,'Ingrédients'!$A$5:$A$154,0)),INDEX('Ingrédients'!$B$5:$B$154,MATCH(A314,'Ingrédients'!$A$5:$A$154,0)),IF(ISNUMBER(MATCH(A314,'Recettes de base'!$H$5:$H$19,0)),INDEX('Recettes de base'!$I$5:$I$19,MATCH(A314,'Recettes de base'!$H$5:$H$19,0)),"")))</f>
        <v/>
      </c>
      <c r="D314" s="13" t="str">
        <f>IF(A314="","",IF(ISNUMBER(MATCH(A314,'Ingrédients'!$A$5:$A$154,0)),INDEX('Ingrédients'!$G$5:$G$154,MATCH(A314,'Ingrédients'!$A$5:$A$154,0)),IF(ISNUMBER(MATCH(A314,'Recettes de base'!$H$5:$H$19,0)),INDEX('Recettes de base'!$J$5:$J$19,MATCH(A314,'Recettes de base'!$H$5:$H$19,0)),"")))</f>
        <v/>
      </c>
      <c r="E314" s="15" t="str">
        <f>IF(OR(A314="",NOT(ISNUMBER(B314)),NOT(ISNUMBER(D314))),"",ROUND(B314*D314,2))</f>
        <v/>
      </c>
      <c r="F314" s="10" t="str">
        <f>IF(A314="","",IF(OR(ISNUMBER(MATCH(A314,'Ingrédients'!$A$5:$A$154,0)),ISNUMBER(MATCH(A314,'Recettes de base'!$H$5:$H$19,0))),IF(NOT(ISNUMBER(D314)),"prix manquant",IF(NOT(ISNUMBER(B314)),"quantité manquante",IF(ISNUMBER(MATCH(A314,'Ingrédients'!$A$5:$A$154,0)),"",IF(INDEX('Recettes de base'!$K$5:$K$19,MATCH(A314,'Recettes de base'!$H$5:$H$19,0))&gt;0,"recette de base incomplète","")))),"introuvable"))</f>
        <v/>
      </c>
      <c r="L314">
        <f>IF(F314="",0,1)</f>
        <v>0</v>
      </c>
    </row>
    <row r="315" spans="1:12" x14ac:dyDescent="0.25">
      <c r="A315" s="5"/>
      <c r="B315" s="12"/>
      <c r="C315" t="str">
        <f>IF(A315="","",IF(ISNUMBER(MATCH(A315,'Ingrédients'!$A$5:$A$154,0)),INDEX('Ingrédients'!$B$5:$B$154,MATCH(A315,'Ingrédients'!$A$5:$A$154,0)),IF(ISNUMBER(MATCH(A315,'Recettes de base'!$H$5:$H$19,0)),INDEX('Recettes de base'!$I$5:$I$19,MATCH(A315,'Recettes de base'!$H$5:$H$19,0)),"")))</f>
        <v/>
      </c>
      <c r="D315" s="13" t="str">
        <f>IF(A315="","",IF(ISNUMBER(MATCH(A315,'Ingrédients'!$A$5:$A$154,0)),INDEX('Ingrédients'!$G$5:$G$154,MATCH(A315,'Ingrédients'!$A$5:$A$154,0)),IF(ISNUMBER(MATCH(A315,'Recettes de base'!$H$5:$H$19,0)),INDEX('Recettes de base'!$J$5:$J$19,MATCH(A315,'Recettes de base'!$H$5:$H$19,0)),"")))</f>
        <v/>
      </c>
      <c r="E315" s="15" t="str">
        <f>IF(OR(A315="",NOT(ISNUMBER(B315)),NOT(ISNUMBER(D315))),"",ROUND(B315*D315,2))</f>
        <v/>
      </c>
      <c r="F315" s="10" t="str">
        <f>IF(A315="","",IF(OR(ISNUMBER(MATCH(A315,'Ingrédients'!$A$5:$A$154,0)),ISNUMBER(MATCH(A315,'Recettes de base'!$H$5:$H$19,0))),IF(NOT(ISNUMBER(D315)),"prix manquant",IF(NOT(ISNUMBER(B315)),"quantité manquante",IF(ISNUMBER(MATCH(A315,'Ingrédients'!$A$5:$A$154,0)),"",IF(INDEX('Recettes de base'!$K$5:$K$19,MATCH(A315,'Recettes de base'!$H$5:$H$19,0))&gt;0,"recette de base incomplète","")))),"introuvable"))</f>
        <v/>
      </c>
      <c r="L315">
        <f>IF(F315="",0,1)</f>
        <v>0</v>
      </c>
    </row>
    <row r="316" spans="1:12" x14ac:dyDescent="0.25">
      <c r="A316" s="5"/>
      <c r="B316" s="12"/>
      <c r="C316" t="str">
        <f>IF(A316="","",IF(ISNUMBER(MATCH(A316,'Ingrédients'!$A$5:$A$154,0)),INDEX('Ingrédients'!$B$5:$B$154,MATCH(A316,'Ingrédients'!$A$5:$A$154,0)),IF(ISNUMBER(MATCH(A316,'Recettes de base'!$H$5:$H$19,0)),INDEX('Recettes de base'!$I$5:$I$19,MATCH(A316,'Recettes de base'!$H$5:$H$19,0)),"")))</f>
        <v/>
      </c>
      <c r="D316" s="13" t="str">
        <f>IF(A316="","",IF(ISNUMBER(MATCH(A316,'Ingrédients'!$A$5:$A$154,0)),INDEX('Ingrédients'!$G$5:$G$154,MATCH(A316,'Ingrédients'!$A$5:$A$154,0)),IF(ISNUMBER(MATCH(A316,'Recettes de base'!$H$5:$H$19,0)),INDEX('Recettes de base'!$J$5:$J$19,MATCH(A316,'Recettes de base'!$H$5:$H$19,0)),"")))</f>
        <v/>
      </c>
      <c r="E316" s="15" t="str">
        <f>IF(OR(A316="",NOT(ISNUMBER(B316)),NOT(ISNUMBER(D316))),"",ROUND(B316*D316,2))</f>
        <v/>
      </c>
      <c r="F316" s="10" t="str">
        <f>IF(A316="","",IF(OR(ISNUMBER(MATCH(A316,'Ingrédients'!$A$5:$A$154,0)),ISNUMBER(MATCH(A316,'Recettes de base'!$H$5:$H$19,0))),IF(NOT(ISNUMBER(D316)),"prix manquant",IF(NOT(ISNUMBER(B316)),"quantité manquante",IF(ISNUMBER(MATCH(A316,'Ingrédients'!$A$5:$A$154,0)),"",IF(INDEX('Recettes de base'!$K$5:$K$19,MATCH(A316,'Recettes de base'!$H$5:$H$19,0))&gt;0,"recette de base incomplète","")))),"introuvable"))</f>
        <v/>
      </c>
      <c r="L316">
        <f>IF(F316="",0,1)</f>
        <v>0</v>
      </c>
    </row>
    <row r="317" spans="1:12" x14ac:dyDescent="0.25">
      <c r="A317" s="5"/>
      <c r="B317" s="12"/>
      <c r="C317" t="str">
        <f>IF(A317="","",IF(ISNUMBER(MATCH(A317,'Ingrédients'!$A$5:$A$154,0)),INDEX('Ingrédients'!$B$5:$B$154,MATCH(A317,'Ingrédients'!$A$5:$A$154,0)),IF(ISNUMBER(MATCH(A317,'Recettes de base'!$H$5:$H$19,0)),INDEX('Recettes de base'!$I$5:$I$19,MATCH(A317,'Recettes de base'!$H$5:$H$19,0)),"")))</f>
        <v/>
      </c>
      <c r="D317" s="13" t="str">
        <f>IF(A317="","",IF(ISNUMBER(MATCH(A317,'Ingrédients'!$A$5:$A$154,0)),INDEX('Ingrédients'!$G$5:$G$154,MATCH(A317,'Ingrédients'!$A$5:$A$154,0)),IF(ISNUMBER(MATCH(A317,'Recettes de base'!$H$5:$H$19,0)),INDEX('Recettes de base'!$J$5:$J$19,MATCH(A317,'Recettes de base'!$H$5:$H$19,0)),"")))</f>
        <v/>
      </c>
      <c r="E317" s="15" t="str">
        <f>IF(OR(A317="",NOT(ISNUMBER(B317)),NOT(ISNUMBER(D317))),"",ROUND(B317*D317,2))</f>
        <v/>
      </c>
      <c r="F317" s="10" t="str">
        <f>IF(A317="","",IF(OR(ISNUMBER(MATCH(A317,'Ingrédients'!$A$5:$A$154,0)),ISNUMBER(MATCH(A317,'Recettes de base'!$H$5:$H$19,0))),IF(NOT(ISNUMBER(D317)),"prix manquant",IF(NOT(ISNUMBER(B317)),"quantité manquante",IF(ISNUMBER(MATCH(A317,'Ingrédients'!$A$5:$A$154,0)),"",IF(INDEX('Recettes de base'!$K$5:$K$19,MATCH(A317,'Recettes de base'!$H$5:$H$19,0))&gt;0,"recette de base incomplète","")))),"introuvable"))</f>
        <v/>
      </c>
      <c r="L317">
        <f>IF(F317="",0,1)</f>
        <v>0</v>
      </c>
    </row>
    <row r="318" spans="1:12" x14ac:dyDescent="0.25">
      <c r="A318" s="5"/>
      <c r="B318" s="12"/>
      <c r="C318" t="str">
        <f>IF(A318="","",IF(ISNUMBER(MATCH(A318,'Ingrédients'!$A$5:$A$154,0)),INDEX('Ingrédients'!$B$5:$B$154,MATCH(A318,'Ingrédients'!$A$5:$A$154,0)),IF(ISNUMBER(MATCH(A318,'Recettes de base'!$H$5:$H$19,0)),INDEX('Recettes de base'!$I$5:$I$19,MATCH(A318,'Recettes de base'!$H$5:$H$19,0)),"")))</f>
        <v/>
      </c>
      <c r="D318" s="13" t="str">
        <f>IF(A318="","",IF(ISNUMBER(MATCH(A318,'Ingrédients'!$A$5:$A$154,0)),INDEX('Ingrédients'!$G$5:$G$154,MATCH(A318,'Ingrédients'!$A$5:$A$154,0)),IF(ISNUMBER(MATCH(A318,'Recettes de base'!$H$5:$H$19,0)),INDEX('Recettes de base'!$J$5:$J$19,MATCH(A318,'Recettes de base'!$H$5:$H$19,0)),"")))</f>
        <v/>
      </c>
      <c r="E318" s="15" t="str">
        <f>IF(OR(A318="",NOT(ISNUMBER(B318)),NOT(ISNUMBER(D318))),"",ROUND(B318*D318,2))</f>
        <v/>
      </c>
      <c r="F318" s="10" t="str">
        <f>IF(A318="","",IF(OR(ISNUMBER(MATCH(A318,'Ingrédients'!$A$5:$A$154,0)),ISNUMBER(MATCH(A318,'Recettes de base'!$H$5:$H$19,0))),IF(NOT(ISNUMBER(D318)),"prix manquant",IF(NOT(ISNUMBER(B318)),"quantité manquante",IF(ISNUMBER(MATCH(A318,'Ingrédients'!$A$5:$A$154,0)),"",IF(INDEX('Recettes de base'!$K$5:$K$19,MATCH(A318,'Recettes de base'!$H$5:$H$19,0))&gt;0,"recette de base incomplète","")))),"introuvable"))</f>
        <v/>
      </c>
      <c r="L318">
        <f>IF(F318="",0,1)</f>
        <v>0</v>
      </c>
    </row>
    <row r="319" spans="1:12" x14ac:dyDescent="0.25">
      <c r="A319" s="5"/>
      <c r="B319" s="12"/>
      <c r="C319" t="str">
        <f>IF(A319="","",IF(ISNUMBER(MATCH(A319,'Ingrédients'!$A$5:$A$154,0)),INDEX('Ingrédients'!$B$5:$B$154,MATCH(A319,'Ingrédients'!$A$5:$A$154,0)),IF(ISNUMBER(MATCH(A319,'Recettes de base'!$H$5:$H$19,0)),INDEX('Recettes de base'!$I$5:$I$19,MATCH(A319,'Recettes de base'!$H$5:$H$19,0)),"")))</f>
        <v/>
      </c>
      <c r="D319" s="13" t="str">
        <f>IF(A319="","",IF(ISNUMBER(MATCH(A319,'Ingrédients'!$A$5:$A$154,0)),INDEX('Ingrédients'!$G$5:$G$154,MATCH(A319,'Ingrédients'!$A$5:$A$154,0)),IF(ISNUMBER(MATCH(A319,'Recettes de base'!$H$5:$H$19,0)),INDEX('Recettes de base'!$J$5:$J$19,MATCH(A319,'Recettes de base'!$H$5:$H$19,0)),"")))</f>
        <v/>
      </c>
      <c r="E319" s="15" t="str">
        <f>IF(OR(A319="",NOT(ISNUMBER(B319)),NOT(ISNUMBER(D319))),"",ROUND(B319*D319,2))</f>
        <v/>
      </c>
      <c r="F319" s="10" t="str">
        <f>IF(A319="","",IF(OR(ISNUMBER(MATCH(A319,'Ingrédients'!$A$5:$A$154,0)),ISNUMBER(MATCH(A319,'Recettes de base'!$H$5:$H$19,0))),IF(NOT(ISNUMBER(D319)),"prix manquant",IF(NOT(ISNUMBER(B319)),"quantité manquante",IF(ISNUMBER(MATCH(A319,'Ingrédients'!$A$5:$A$154,0)),"",IF(INDEX('Recettes de base'!$K$5:$K$19,MATCH(A319,'Recettes de base'!$H$5:$H$19,0))&gt;0,"recette de base incomplète","")))),"introuvable"))</f>
        <v/>
      </c>
      <c r="L319">
        <f>IF(F319="",0,1)</f>
        <v>0</v>
      </c>
    </row>
    <row r="320" spans="1:12" x14ac:dyDescent="0.25">
      <c r="A320" s="5"/>
      <c r="B320" s="12"/>
      <c r="C320" t="str">
        <f>IF(A320="","",IF(ISNUMBER(MATCH(A320,'Ingrédients'!$A$5:$A$154,0)),INDEX('Ingrédients'!$B$5:$B$154,MATCH(A320,'Ingrédients'!$A$5:$A$154,0)),IF(ISNUMBER(MATCH(A320,'Recettes de base'!$H$5:$H$19,0)),INDEX('Recettes de base'!$I$5:$I$19,MATCH(A320,'Recettes de base'!$H$5:$H$19,0)),"")))</f>
        <v/>
      </c>
      <c r="D320" s="13" t="str">
        <f>IF(A320="","",IF(ISNUMBER(MATCH(A320,'Ingrédients'!$A$5:$A$154,0)),INDEX('Ingrédients'!$G$5:$G$154,MATCH(A320,'Ingrédients'!$A$5:$A$154,0)),IF(ISNUMBER(MATCH(A320,'Recettes de base'!$H$5:$H$19,0)),INDEX('Recettes de base'!$J$5:$J$19,MATCH(A320,'Recettes de base'!$H$5:$H$19,0)),"")))</f>
        <v/>
      </c>
      <c r="E320" s="15" t="str">
        <f>IF(OR(A320="",NOT(ISNUMBER(B320)),NOT(ISNUMBER(D320))),"",ROUND(B320*D320,2))</f>
        <v/>
      </c>
      <c r="F320" s="10" t="str">
        <f>IF(A320="","",IF(OR(ISNUMBER(MATCH(A320,'Ingrédients'!$A$5:$A$154,0)),ISNUMBER(MATCH(A320,'Recettes de base'!$H$5:$H$19,0))),IF(NOT(ISNUMBER(D320)),"prix manquant",IF(NOT(ISNUMBER(B320)),"quantité manquante",IF(ISNUMBER(MATCH(A320,'Ingrédients'!$A$5:$A$154,0)),"",IF(INDEX('Recettes de base'!$K$5:$K$19,MATCH(A320,'Recettes de base'!$H$5:$H$19,0))&gt;0,"recette de base incomplète","")))),"introuvable"))</f>
        <v/>
      </c>
      <c r="L320">
        <f>IF(F320="",0,1)</f>
        <v>0</v>
      </c>
    </row>
    <row r="321" spans="1:12" x14ac:dyDescent="0.25">
      <c r="A321" s="5"/>
      <c r="B321" s="12"/>
      <c r="C321" t="str">
        <f>IF(A321="","",IF(ISNUMBER(MATCH(A321,'Ingrédients'!$A$5:$A$154,0)),INDEX('Ingrédients'!$B$5:$B$154,MATCH(A321,'Ingrédients'!$A$5:$A$154,0)),IF(ISNUMBER(MATCH(A321,'Recettes de base'!$H$5:$H$19,0)),INDEX('Recettes de base'!$I$5:$I$19,MATCH(A321,'Recettes de base'!$H$5:$H$19,0)),"")))</f>
        <v/>
      </c>
      <c r="D321" s="13" t="str">
        <f>IF(A321="","",IF(ISNUMBER(MATCH(A321,'Ingrédients'!$A$5:$A$154,0)),INDEX('Ingrédients'!$G$5:$G$154,MATCH(A321,'Ingrédients'!$A$5:$A$154,0)),IF(ISNUMBER(MATCH(A321,'Recettes de base'!$H$5:$H$19,0)),INDEX('Recettes de base'!$J$5:$J$19,MATCH(A321,'Recettes de base'!$H$5:$H$19,0)),"")))</f>
        <v/>
      </c>
      <c r="E321" s="15" t="str">
        <f>IF(OR(A321="",NOT(ISNUMBER(B321)),NOT(ISNUMBER(D321))),"",ROUND(B321*D321,2))</f>
        <v/>
      </c>
      <c r="F321" s="10" t="str">
        <f>IF(A321="","",IF(OR(ISNUMBER(MATCH(A321,'Ingrédients'!$A$5:$A$154,0)),ISNUMBER(MATCH(A321,'Recettes de base'!$H$5:$H$19,0))),IF(NOT(ISNUMBER(D321)),"prix manquant",IF(NOT(ISNUMBER(B321)),"quantité manquante",IF(ISNUMBER(MATCH(A321,'Ingrédients'!$A$5:$A$154,0)),"",IF(INDEX('Recettes de base'!$K$5:$K$19,MATCH(A321,'Recettes de base'!$H$5:$H$19,0))&gt;0,"recette de base incomplète","")))),"introuvable"))</f>
        <v/>
      </c>
      <c r="L321">
        <f>IF(F321="",0,1)</f>
        <v>0</v>
      </c>
    </row>
    <row r="322" spans="1:5" x14ac:dyDescent="0.25">
      <c r="A322" s="16" t="s">
        <v>47</v>
      </c>
      <c r="E322" s="9" t="str">
        <f>IF(A305="","",ROUND(SUM(E307:E321),2))</f>
        <v/>
      </c>
    </row>
    <row r="323" spans="1:5" x14ac:dyDescent="0.25">
      <c r="A323" s="16" t="s">
        <v>50</v>
      </c>
      <c r="E323" s="9" t="str">
        <f>IF(OR(A305="",NOT(ISNUMBER(C305))),"",IF(C305&lt;=0,"",ROUND(E322/C305,2)))</f>
        <v/>
      </c>
    </row>
    <row r="325" spans="1:5" x14ac:dyDescent="0.25">
      <c r="A325" s="11"/>
      <c r="B325" s="2" t="s">
        <v>52</v>
      </c>
      <c r="C325" s="5"/>
      <c r="D325" s="2" t="str">
        <f>IF(C325=1,"portion","portions")</f>
        <v>portions</v>
      </c>
      <c r="E325" s="10" t="str">
        <f>IF(A325="","",IF(COUNTIF($H$5:$H$34,A325)&gt;1,"nom en double, seul le premier compte",IF(NOT(ISNUMBER(C325)),"«donne … portions» manque",IF(C325&lt;=0,"«donne … portions» manque",IF(SUM(L327:L341)&gt;0,"vérifier les lignes avec remarque","")))))</f>
        <v/>
      </c>
    </row>
    <row r="326" spans="1:6" x14ac:dyDescent="0.25">
      <c r="A326" s="4" t="s">
        <v>43</v>
      </c>
      <c r="B326" s="4" t="s">
        <v>44</v>
      </c>
      <c r="C326" s="4" t="s">
        <v>18</v>
      </c>
      <c r="D326" s="4" t="s">
        <v>45</v>
      </c>
      <c r="E326" s="4" t="s">
        <v>46</v>
      </c>
      <c r="F326" s="4" t="s">
        <v>24</v>
      </c>
    </row>
    <row r="327" spans="1:12" x14ac:dyDescent="0.25">
      <c r="A327" s="5"/>
      <c r="B327" s="12"/>
      <c r="C327" t="str">
        <f>IF(A327="","",IF(ISNUMBER(MATCH(A327,'Ingrédients'!$A$5:$A$154,0)),INDEX('Ingrédients'!$B$5:$B$154,MATCH(A327,'Ingrédients'!$A$5:$A$154,0)),IF(ISNUMBER(MATCH(A327,'Recettes de base'!$H$5:$H$19,0)),INDEX('Recettes de base'!$I$5:$I$19,MATCH(A327,'Recettes de base'!$H$5:$H$19,0)),"")))</f>
        <v/>
      </c>
      <c r="D327" s="13" t="str">
        <f>IF(A327="","",IF(ISNUMBER(MATCH(A327,'Ingrédients'!$A$5:$A$154,0)),INDEX('Ingrédients'!$G$5:$G$154,MATCH(A327,'Ingrédients'!$A$5:$A$154,0)),IF(ISNUMBER(MATCH(A327,'Recettes de base'!$H$5:$H$19,0)),INDEX('Recettes de base'!$J$5:$J$19,MATCH(A327,'Recettes de base'!$H$5:$H$19,0)),"")))</f>
        <v/>
      </c>
      <c r="E327" s="15" t="str">
        <f>IF(OR(A327="",NOT(ISNUMBER(B327)),NOT(ISNUMBER(D327))),"",ROUND(B327*D327,2))</f>
        <v/>
      </c>
      <c r="F327" s="10" t="str">
        <f>IF(A327="","",IF(OR(ISNUMBER(MATCH(A327,'Ingrédients'!$A$5:$A$154,0)),ISNUMBER(MATCH(A327,'Recettes de base'!$H$5:$H$19,0))),IF(NOT(ISNUMBER(D327)),"prix manquant",IF(NOT(ISNUMBER(B327)),"quantité manquante",IF(ISNUMBER(MATCH(A327,'Ingrédients'!$A$5:$A$154,0)),"",IF(INDEX('Recettes de base'!$K$5:$K$19,MATCH(A327,'Recettes de base'!$H$5:$H$19,0))&gt;0,"recette de base incomplète","")))),"introuvable"))</f>
        <v/>
      </c>
      <c r="L327">
        <f>IF(F327="",0,1)</f>
        <v>0</v>
      </c>
    </row>
    <row r="328" spans="1:12" x14ac:dyDescent="0.25">
      <c r="A328" s="5"/>
      <c r="B328" s="12"/>
      <c r="C328" t="str">
        <f>IF(A328="","",IF(ISNUMBER(MATCH(A328,'Ingrédients'!$A$5:$A$154,0)),INDEX('Ingrédients'!$B$5:$B$154,MATCH(A328,'Ingrédients'!$A$5:$A$154,0)),IF(ISNUMBER(MATCH(A328,'Recettes de base'!$H$5:$H$19,0)),INDEX('Recettes de base'!$I$5:$I$19,MATCH(A328,'Recettes de base'!$H$5:$H$19,0)),"")))</f>
        <v/>
      </c>
      <c r="D328" s="13" t="str">
        <f>IF(A328="","",IF(ISNUMBER(MATCH(A328,'Ingrédients'!$A$5:$A$154,0)),INDEX('Ingrédients'!$G$5:$G$154,MATCH(A328,'Ingrédients'!$A$5:$A$154,0)),IF(ISNUMBER(MATCH(A328,'Recettes de base'!$H$5:$H$19,0)),INDEX('Recettes de base'!$J$5:$J$19,MATCH(A328,'Recettes de base'!$H$5:$H$19,0)),"")))</f>
        <v/>
      </c>
      <c r="E328" s="15" t="str">
        <f>IF(OR(A328="",NOT(ISNUMBER(B328)),NOT(ISNUMBER(D328))),"",ROUND(B328*D328,2))</f>
        <v/>
      </c>
      <c r="F328" s="10" t="str">
        <f>IF(A328="","",IF(OR(ISNUMBER(MATCH(A328,'Ingrédients'!$A$5:$A$154,0)),ISNUMBER(MATCH(A328,'Recettes de base'!$H$5:$H$19,0))),IF(NOT(ISNUMBER(D328)),"prix manquant",IF(NOT(ISNUMBER(B328)),"quantité manquante",IF(ISNUMBER(MATCH(A328,'Ingrédients'!$A$5:$A$154,0)),"",IF(INDEX('Recettes de base'!$K$5:$K$19,MATCH(A328,'Recettes de base'!$H$5:$H$19,0))&gt;0,"recette de base incomplète","")))),"introuvable"))</f>
        <v/>
      </c>
      <c r="L328">
        <f>IF(F328="",0,1)</f>
        <v>0</v>
      </c>
    </row>
    <row r="329" spans="1:12" x14ac:dyDescent="0.25">
      <c r="A329" s="5"/>
      <c r="B329" s="12"/>
      <c r="C329" t="str">
        <f>IF(A329="","",IF(ISNUMBER(MATCH(A329,'Ingrédients'!$A$5:$A$154,0)),INDEX('Ingrédients'!$B$5:$B$154,MATCH(A329,'Ingrédients'!$A$5:$A$154,0)),IF(ISNUMBER(MATCH(A329,'Recettes de base'!$H$5:$H$19,0)),INDEX('Recettes de base'!$I$5:$I$19,MATCH(A329,'Recettes de base'!$H$5:$H$19,0)),"")))</f>
        <v/>
      </c>
      <c r="D329" s="13" t="str">
        <f>IF(A329="","",IF(ISNUMBER(MATCH(A329,'Ingrédients'!$A$5:$A$154,0)),INDEX('Ingrédients'!$G$5:$G$154,MATCH(A329,'Ingrédients'!$A$5:$A$154,0)),IF(ISNUMBER(MATCH(A329,'Recettes de base'!$H$5:$H$19,0)),INDEX('Recettes de base'!$J$5:$J$19,MATCH(A329,'Recettes de base'!$H$5:$H$19,0)),"")))</f>
        <v/>
      </c>
      <c r="E329" s="15" t="str">
        <f>IF(OR(A329="",NOT(ISNUMBER(B329)),NOT(ISNUMBER(D329))),"",ROUND(B329*D329,2))</f>
        <v/>
      </c>
      <c r="F329" s="10" t="str">
        <f>IF(A329="","",IF(OR(ISNUMBER(MATCH(A329,'Ingrédients'!$A$5:$A$154,0)),ISNUMBER(MATCH(A329,'Recettes de base'!$H$5:$H$19,0))),IF(NOT(ISNUMBER(D329)),"prix manquant",IF(NOT(ISNUMBER(B329)),"quantité manquante",IF(ISNUMBER(MATCH(A329,'Ingrédients'!$A$5:$A$154,0)),"",IF(INDEX('Recettes de base'!$K$5:$K$19,MATCH(A329,'Recettes de base'!$H$5:$H$19,0))&gt;0,"recette de base incomplète","")))),"introuvable"))</f>
        <v/>
      </c>
      <c r="L329">
        <f>IF(F329="",0,1)</f>
        <v>0</v>
      </c>
    </row>
    <row r="330" spans="1:12" x14ac:dyDescent="0.25">
      <c r="A330" s="5"/>
      <c r="B330" s="12"/>
      <c r="C330" t="str">
        <f>IF(A330="","",IF(ISNUMBER(MATCH(A330,'Ingrédients'!$A$5:$A$154,0)),INDEX('Ingrédients'!$B$5:$B$154,MATCH(A330,'Ingrédients'!$A$5:$A$154,0)),IF(ISNUMBER(MATCH(A330,'Recettes de base'!$H$5:$H$19,0)),INDEX('Recettes de base'!$I$5:$I$19,MATCH(A330,'Recettes de base'!$H$5:$H$19,0)),"")))</f>
        <v/>
      </c>
      <c r="D330" s="13" t="str">
        <f>IF(A330="","",IF(ISNUMBER(MATCH(A330,'Ingrédients'!$A$5:$A$154,0)),INDEX('Ingrédients'!$G$5:$G$154,MATCH(A330,'Ingrédients'!$A$5:$A$154,0)),IF(ISNUMBER(MATCH(A330,'Recettes de base'!$H$5:$H$19,0)),INDEX('Recettes de base'!$J$5:$J$19,MATCH(A330,'Recettes de base'!$H$5:$H$19,0)),"")))</f>
        <v/>
      </c>
      <c r="E330" s="15" t="str">
        <f>IF(OR(A330="",NOT(ISNUMBER(B330)),NOT(ISNUMBER(D330))),"",ROUND(B330*D330,2))</f>
        <v/>
      </c>
      <c r="F330" s="10" t="str">
        <f>IF(A330="","",IF(OR(ISNUMBER(MATCH(A330,'Ingrédients'!$A$5:$A$154,0)),ISNUMBER(MATCH(A330,'Recettes de base'!$H$5:$H$19,0))),IF(NOT(ISNUMBER(D330)),"prix manquant",IF(NOT(ISNUMBER(B330)),"quantité manquante",IF(ISNUMBER(MATCH(A330,'Ingrédients'!$A$5:$A$154,0)),"",IF(INDEX('Recettes de base'!$K$5:$K$19,MATCH(A330,'Recettes de base'!$H$5:$H$19,0))&gt;0,"recette de base incomplète","")))),"introuvable"))</f>
        <v/>
      </c>
      <c r="L330">
        <f>IF(F330="",0,1)</f>
        <v>0</v>
      </c>
    </row>
    <row r="331" spans="1:12" x14ac:dyDescent="0.25">
      <c r="A331" s="5"/>
      <c r="B331" s="12"/>
      <c r="C331" t="str">
        <f>IF(A331="","",IF(ISNUMBER(MATCH(A331,'Ingrédients'!$A$5:$A$154,0)),INDEX('Ingrédients'!$B$5:$B$154,MATCH(A331,'Ingrédients'!$A$5:$A$154,0)),IF(ISNUMBER(MATCH(A331,'Recettes de base'!$H$5:$H$19,0)),INDEX('Recettes de base'!$I$5:$I$19,MATCH(A331,'Recettes de base'!$H$5:$H$19,0)),"")))</f>
        <v/>
      </c>
      <c r="D331" s="13" t="str">
        <f>IF(A331="","",IF(ISNUMBER(MATCH(A331,'Ingrédients'!$A$5:$A$154,0)),INDEX('Ingrédients'!$G$5:$G$154,MATCH(A331,'Ingrédients'!$A$5:$A$154,0)),IF(ISNUMBER(MATCH(A331,'Recettes de base'!$H$5:$H$19,0)),INDEX('Recettes de base'!$J$5:$J$19,MATCH(A331,'Recettes de base'!$H$5:$H$19,0)),"")))</f>
        <v/>
      </c>
      <c r="E331" s="15" t="str">
        <f>IF(OR(A331="",NOT(ISNUMBER(B331)),NOT(ISNUMBER(D331))),"",ROUND(B331*D331,2))</f>
        <v/>
      </c>
      <c r="F331" s="10" t="str">
        <f>IF(A331="","",IF(OR(ISNUMBER(MATCH(A331,'Ingrédients'!$A$5:$A$154,0)),ISNUMBER(MATCH(A331,'Recettes de base'!$H$5:$H$19,0))),IF(NOT(ISNUMBER(D331)),"prix manquant",IF(NOT(ISNUMBER(B331)),"quantité manquante",IF(ISNUMBER(MATCH(A331,'Ingrédients'!$A$5:$A$154,0)),"",IF(INDEX('Recettes de base'!$K$5:$K$19,MATCH(A331,'Recettes de base'!$H$5:$H$19,0))&gt;0,"recette de base incomplète","")))),"introuvable"))</f>
        <v/>
      </c>
      <c r="L331">
        <f>IF(F331="",0,1)</f>
        <v>0</v>
      </c>
    </row>
    <row r="332" spans="1:12" x14ac:dyDescent="0.25">
      <c r="A332" s="5"/>
      <c r="B332" s="12"/>
      <c r="C332" t="str">
        <f>IF(A332="","",IF(ISNUMBER(MATCH(A332,'Ingrédients'!$A$5:$A$154,0)),INDEX('Ingrédients'!$B$5:$B$154,MATCH(A332,'Ingrédients'!$A$5:$A$154,0)),IF(ISNUMBER(MATCH(A332,'Recettes de base'!$H$5:$H$19,0)),INDEX('Recettes de base'!$I$5:$I$19,MATCH(A332,'Recettes de base'!$H$5:$H$19,0)),"")))</f>
        <v/>
      </c>
      <c r="D332" s="13" t="str">
        <f>IF(A332="","",IF(ISNUMBER(MATCH(A332,'Ingrédients'!$A$5:$A$154,0)),INDEX('Ingrédients'!$G$5:$G$154,MATCH(A332,'Ingrédients'!$A$5:$A$154,0)),IF(ISNUMBER(MATCH(A332,'Recettes de base'!$H$5:$H$19,0)),INDEX('Recettes de base'!$J$5:$J$19,MATCH(A332,'Recettes de base'!$H$5:$H$19,0)),"")))</f>
        <v/>
      </c>
      <c r="E332" s="15" t="str">
        <f>IF(OR(A332="",NOT(ISNUMBER(B332)),NOT(ISNUMBER(D332))),"",ROUND(B332*D332,2))</f>
        <v/>
      </c>
      <c r="F332" s="10" t="str">
        <f>IF(A332="","",IF(OR(ISNUMBER(MATCH(A332,'Ingrédients'!$A$5:$A$154,0)),ISNUMBER(MATCH(A332,'Recettes de base'!$H$5:$H$19,0))),IF(NOT(ISNUMBER(D332)),"prix manquant",IF(NOT(ISNUMBER(B332)),"quantité manquante",IF(ISNUMBER(MATCH(A332,'Ingrédients'!$A$5:$A$154,0)),"",IF(INDEX('Recettes de base'!$K$5:$K$19,MATCH(A332,'Recettes de base'!$H$5:$H$19,0))&gt;0,"recette de base incomplète","")))),"introuvable"))</f>
        <v/>
      </c>
      <c r="L332">
        <f>IF(F332="",0,1)</f>
        <v>0</v>
      </c>
    </row>
    <row r="333" spans="1:12" x14ac:dyDescent="0.25">
      <c r="A333" s="5"/>
      <c r="B333" s="12"/>
      <c r="C333" t="str">
        <f>IF(A333="","",IF(ISNUMBER(MATCH(A333,'Ingrédients'!$A$5:$A$154,0)),INDEX('Ingrédients'!$B$5:$B$154,MATCH(A333,'Ingrédients'!$A$5:$A$154,0)),IF(ISNUMBER(MATCH(A333,'Recettes de base'!$H$5:$H$19,0)),INDEX('Recettes de base'!$I$5:$I$19,MATCH(A333,'Recettes de base'!$H$5:$H$19,0)),"")))</f>
        <v/>
      </c>
      <c r="D333" s="13" t="str">
        <f>IF(A333="","",IF(ISNUMBER(MATCH(A333,'Ingrédients'!$A$5:$A$154,0)),INDEX('Ingrédients'!$G$5:$G$154,MATCH(A333,'Ingrédients'!$A$5:$A$154,0)),IF(ISNUMBER(MATCH(A333,'Recettes de base'!$H$5:$H$19,0)),INDEX('Recettes de base'!$J$5:$J$19,MATCH(A333,'Recettes de base'!$H$5:$H$19,0)),"")))</f>
        <v/>
      </c>
      <c r="E333" s="15" t="str">
        <f>IF(OR(A333="",NOT(ISNUMBER(B333)),NOT(ISNUMBER(D333))),"",ROUND(B333*D333,2))</f>
        <v/>
      </c>
      <c r="F333" s="10" t="str">
        <f>IF(A333="","",IF(OR(ISNUMBER(MATCH(A333,'Ingrédients'!$A$5:$A$154,0)),ISNUMBER(MATCH(A333,'Recettes de base'!$H$5:$H$19,0))),IF(NOT(ISNUMBER(D333)),"prix manquant",IF(NOT(ISNUMBER(B333)),"quantité manquante",IF(ISNUMBER(MATCH(A333,'Ingrédients'!$A$5:$A$154,0)),"",IF(INDEX('Recettes de base'!$K$5:$K$19,MATCH(A333,'Recettes de base'!$H$5:$H$19,0))&gt;0,"recette de base incomplète","")))),"introuvable"))</f>
        <v/>
      </c>
      <c r="L333">
        <f>IF(F333="",0,1)</f>
        <v>0</v>
      </c>
    </row>
    <row r="334" spans="1:12" x14ac:dyDescent="0.25">
      <c r="A334" s="5"/>
      <c r="B334" s="12"/>
      <c r="C334" t="str">
        <f>IF(A334="","",IF(ISNUMBER(MATCH(A334,'Ingrédients'!$A$5:$A$154,0)),INDEX('Ingrédients'!$B$5:$B$154,MATCH(A334,'Ingrédients'!$A$5:$A$154,0)),IF(ISNUMBER(MATCH(A334,'Recettes de base'!$H$5:$H$19,0)),INDEX('Recettes de base'!$I$5:$I$19,MATCH(A334,'Recettes de base'!$H$5:$H$19,0)),"")))</f>
        <v/>
      </c>
      <c r="D334" s="13" t="str">
        <f>IF(A334="","",IF(ISNUMBER(MATCH(A334,'Ingrédients'!$A$5:$A$154,0)),INDEX('Ingrédients'!$G$5:$G$154,MATCH(A334,'Ingrédients'!$A$5:$A$154,0)),IF(ISNUMBER(MATCH(A334,'Recettes de base'!$H$5:$H$19,0)),INDEX('Recettes de base'!$J$5:$J$19,MATCH(A334,'Recettes de base'!$H$5:$H$19,0)),"")))</f>
        <v/>
      </c>
      <c r="E334" s="15" t="str">
        <f>IF(OR(A334="",NOT(ISNUMBER(B334)),NOT(ISNUMBER(D334))),"",ROUND(B334*D334,2))</f>
        <v/>
      </c>
      <c r="F334" s="10" t="str">
        <f>IF(A334="","",IF(OR(ISNUMBER(MATCH(A334,'Ingrédients'!$A$5:$A$154,0)),ISNUMBER(MATCH(A334,'Recettes de base'!$H$5:$H$19,0))),IF(NOT(ISNUMBER(D334)),"prix manquant",IF(NOT(ISNUMBER(B334)),"quantité manquante",IF(ISNUMBER(MATCH(A334,'Ingrédients'!$A$5:$A$154,0)),"",IF(INDEX('Recettes de base'!$K$5:$K$19,MATCH(A334,'Recettes de base'!$H$5:$H$19,0))&gt;0,"recette de base incomplète","")))),"introuvable"))</f>
        <v/>
      </c>
      <c r="L334">
        <f>IF(F334="",0,1)</f>
        <v>0</v>
      </c>
    </row>
    <row r="335" spans="1:12" x14ac:dyDescent="0.25">
      <c r="A335" s="5"/>
      <c r="B335" s="12"/>
      <c r="C335" t="str">
        <f>IF(A335="","",IF(ISNUMBER(MATCH(A335,'Ingrédients'!$A$5:$A$154,0)),INDEX('Ingrédients'!$B$5:$B$154,MATCH(A335,'Ingrédients'!$A$5:$A$154,0)),IF(ISNUMBER(MATCH(A335,'Recettes de base'!$H$5:$H$19,0)),INDEX('Recettes de base'!$I$5:$I$19,MATCH(A335,'Recettes de base'!$H$5:$H$19,0)),"")))</f>
        <v/>
      </c>
      <c r="D335" s="13" t="str">
        <f>IF(A335="","",IF(ISNUMBER(MATCH(A335,'Ingrédients'!$A$5:$A$154,0)),INDEX('Ingrédients'!$G$5:$G$154,MATCH(A335,'Ingrédients'!$A$5:$A$154,0)),IF(ISNUMBER(MATCH(A335,'Recettes de base'!$H$5:$H$19,0)),INDEX('Recettes de base'!$J$5:$J$19,MATCH(A335,'Recettes de base'!$H$5:$H$19,0)),"")))</f>
        <v/>
      </c>
      <c r="E335" s="15" t="str">
        <f>IF(OR(A335="",NOT(ISNUMBER(B335)),NOT(ISNUMBER(D335))),"",ROUND(B335*D335,2))</f>
        <v/>
      </c>
      <c r="F335" s="10" t="str">
        <f>IF(A335="","",IF(OR(ISNUMBER(MATCH(A335,'Ingrédients'!$A$5:$A$154,0)),ISNUMBER(MATCH(A335,'Recettes de base'!$H$5:$H$19,0))),IF(NOT(ISNUMBER(D335)),"prix manquant",IF(NOT(ISNUMBER(B335)),"quantité manquante",IF(ISNUMBER(MATCH(A335,'Ingrédients'!$A$5:$A$154,0)),"",IF(INDEX('Recettes de base'!$K$5:$K$19,MATCH(A335,'Recettes de base'!$H$5:$H$19,0))&gt;0,"recette de base incomplète","")))),"introuvable"))</f>
        <v/>
      </c>
      <c r="L335">
        <f>IF(F335="",0,1)</f>
        <v>0</v>
      </c>
    </row>
    <row r="336" spans="1:12" x14ac:dyDescent="0.25">
      <c r="A336" s="5"/>
      <c r="B336" s="12"/>
      <c r="C336" t="str">
        <f>IF(A336="","",IF(ISNUMBER(MATCH(A336,'Ingrédients'!$A$5:$A$154,0)),INDEX('Ingrédients'!$B$5:$B$154,MATCH(A336,'Ingrédients'!$A$5:$A$154,0)),IF(ISNUMBER(MATCH(A336,'Recettes de base'!$H$5:$H$19,0)),INDEX('Recettes de base'!$I$5:$I$19,MATCH(A336,'Recettes de base'!$H$5:$H$19,0)),"")))</f>
        <v/>
      </c>
      <c r="D336" s="13" t="str">
        <f>IF(A336="","",IF(ISNUMBER(MATCH(A336,'Ingrédients'!$A$5:$A$154,0)),INDEX('Ingrédients'!$G$5:$G$154,MATCH(A336,'Ingrédients'!$A$5:$A$154,0)),IF(ISNUMBER(MATCH(A336,'Recettes de base'!$H$5:$H$19,0)),INDEX('Recettes de base'!$J$5:$J$19,MATCH(A336,'Recettes de base'!$H$5:$H$19,0)),"")))</f>
        <v/>
      </c>
      <c r="E336" s="15" t="str">
        <f>IF(OR(A336="",NOT(ISNUMBER(B336)),NOT(ISNUMBER(D336))),"",ROUND(B336*D336,2))</f>
        <v/>
      </c>
      <c r="F336" s="10" t="str">
        <f>IF(A336="","",IF(OR(ISNUMBER(MATCH(A336,'Ingrédients'!$A$5:$A$154,0)),ISNUMBER(MATCH(A336,'Recettes de base'!$H$5:$H$19,0))),IF(NOT(ISNUMBER(D336)),"prix manquant",IF(NOT(ISNUMBER(B336)),"quantité manquante",IF(ISNUMBER(MATCH(A336,'Ingrédients'!$A$5:$A$154,0)),"",IF(INDEX('Recettes de base'!$K$5:$K$19,MATCH(A336,'Recettes de base'!$H$5:$H$19,0))&gt;0,"recette de base incomplète","")))),"introuvable"))</f>
        <v/>
      </c>
      <c r="L336">
        <f>IF(F336="",0,1)</f>
        <v>0</v>
      </c>
    </row>
    <row r="337" spans="1:12" x14ac:dyDescent="0.25">
      <c r="A337" s="5"/>
      <c r="B337" s="12"/>
      <c r="C337" t="str">
        <f>IF(A337="","",IF(ISNUMBER(MATCH(A337,'Ingrédients'!$A$5:$A$154,0)),INDEX('Ingrédients'!$B$5:$B$154,MATCH(A337,'Ingrédients'!$A$5:$A$154,0)),IF(ISNUMBER(MATCH(A337,'Recettes de base'!$H$5:$H$19,0)),INDEX('Recettes de base'!$I$5:$I$19,MATCH(A337,'Recettes de base'!$H$5:$H$19,0)),"")))</f>
        <v/>
      </c>
      <c r="D337" s="13" t="str">
        <f>IF(A337="","",IF(ISNUMBER(MATCH(A337,'Ingrédients'!$A$5:$A$154,0)),INDEX('Ingrédients'!$G$5:$G$154,MATCH(A337,'Ingrédients'!$A$5:$A$154,0)),IF(ISNUMBER(MATCH(A337,'Recettes de base'!$H$5:$H$19,0)),INDEX('Recettes de base'!$J$5:$J$19,MATCH(A337,'Recettes de base'!$H$5:$H$19,0)),"")))</f>
        <v/>
      </c>
      <c r="E337" s="15" t="str">
        <f>IF(OR(A337="",NOT(ISNUMBER(B337)),NOT(ISNUMBER(D337))),"",ROUND(B337*D337,2))</f>
        <v/>
      </c>
      <c r="F337" s="10" t="str">
        <f>IF(A337="","",IF(OR(ISNUMBER(MATCH(A337,'Ingrédients'!$A$5:$A$154,0)),ISNUMBER(MATCH(A337,'Recettes de base'!$H$5:$H$19,0))),IF(NOT(ISNUMBER(D337)),"prix manquant",IF(NOT(ISNUMBER(B337)),"quantité manquante",IF(ISNUMBER(MATCH(A337,'Ingrédients'!$A$5:$A$154,0)),"",IF(INDEX('Recettes de base'!$K$5:$K$19,MATCH(A337,'Recettes de base'!$H$5:$H$19,0))&gt;0,"recette de base incomplète","")))),"introuvable"))</f>
        <v/>
      </c>
      <c r="L337">
        <f>IF(F337="",0,1)</f>
        <v>0</v>
      </c>
    </row>
    <row r="338" spans="1:12" x14ac:dyDescent="0.25">
      <c r="A338" s="5"/>
      <c r="B338" s="12"/>
      <c r="C338" t="str">
        <f>IF(A338="","",IF(ISNUMBER(MATCH(A338,'Ingrédients'!$A$5:$A$154,0)),INDEX('Ingrédients'!$B$5:$B$154,MATCH(A338,'Ingrédients'!$A$5:$A$154,0)),IF(ISNUMBER(MATCH(A338,'Recettes de base'!$H$5:$H$19,0)),INDEX('Recettes de base'!$I$5:$I$19,MATCH(A338,'Recettes de base'!$H$5:$H$19,0)),"")))</f>
        <v/>
      </c>
      <c r="D338" s="13" t="str">
        <f>IF(A338="","",IF(ISNUMBER(MATCH(A338,'Ingrédients'!$A$5:$A$154,0)),INDEX('Ingrédients'!$G$5:$G$154,MATCH(A338,'Ingrédients'!$A$5:$A$154,0)),IF(ISNUMBER(MATCH(A338,'Recettes de base'!$H$5:$H$19,0)),INDEX('Recettes de base'!$J$5:$J$19,MATCH(A338,'Recettes de base'!$H$5:$H$19,0)),"")))</f>
        <v/>
      </c>
      <c r="E338" s="15" t="str">
        <f>IF(OR(A338="",NOT(ISNUMBER(B338)),NOT(ISNUMBER(D338))),"",ROUND(B338*D338,2))</f>
        <v/>
      </c>
      <c r="F338" s="10" t="str">
        <f>IF(A338="","",IF(OR(ISNUMBER(MATCH(A338,'Ingrédients'!$A$5:$A$154,0)),ISNUMBER(MATCH(A338,'Recettes de base'!$H$5:$H$19,0))),IF(NOT(ISNUMBER(D338)),"prix manquant",IF(NOT(ISNUMBER(B338)),"quantité manquante",IF(ISNUMBER(MATCH(A338,'Ingrédients'!$A$5:$A$154,0)),"",IF(INDEX('Recettes de base'!$K$5:$K$19,MATCH(A338,'Recettes de base'!$H$5:$H$19,0))&gt;0,"recette de base incomplète","")))),"introuvable"))</f>
        <v/>
      </c>
      <c r="L338">
        <f>IF(F338="",0,1)</f>
        <v>0</v>
      </c>
    </row>
    <row r="339" spans="1:12" x14ac:dyDescent="0.25">
      <c r="A339" s="5"/>
      <c r="B339" s="12"/>
      <c r="C339" t="str">
        <f>IF(A339="","",IF(ISNUMBER(MATCH(A339,'Ingrédients'!$A$5:$A$154,0)),INDEX('Ingrédients'!$B$5:$B$154,MATCH(A339,'Ingrédients'!$A$5:$A$154,0)),IF(ISNUMBER(MATCH(A339,'Recettes de base'!$H$5:$H$19,0)),INDEX('Recettes de base'!$I$5:$I$19,MATCH(A339,'Recettes de base'!$H$5:$H$19,0)),"")))</f>
        <v/>
      </c>
      <c r="D339" s="13" t="str">
        <f>IF(A339="","",IF(ISNUMBER(MATCH(A339,'Ingrédients'!$A$5:$A$154,0)),INDEX('Ingrédients'!$G$5:$G$154,MATCH(A339,'Ingrédients'!$A$5:$A$154,0)),IF(ISNUMBER(MATCH(A339,'Recettes de base'!$H$5:$H$19,0)),INDEX('Recettes de base'!$J$5:$J$19,MATCH(A339,'Recettes de base'!$H$5:$H$19,0)),"")))</f>
        <v/>
      </c>
      <c r="E339" s="15" t="str">
        <f>IF(OR(A339="",NOT(ISNUMBER(B339)),NOT(ISNUMBER(D339))),"",ROUND(B339*D339,2))</f>
        <v/>
      </c>
      <c r="F339" s="10" t="str">
        <f>IF(A339="","",IF(OR(ISNUMBER(MATCH(A339,'Ingrédients'!$A$5:$A$154,0)),ISNUMBER(MATCH(A339,'Recettes de base'!$H$5:$H$19,0))),IF(NOT(ISNUMBER(D339)),"prix manquant",IF(NOT(ISNUMBER(B339)),"quantité manquante",IF(ISNUMBER(MATCH(A339,'Ingrédients'!$A$5:$A$154,0)),"",IF(INDEX('Recettes de base'!$K$5:$K$19,MATCH(A339,'Recettes de base'!$H$5:$H$19,0))&gt;0,"recette de base incomplète","")))),"introuvable"))</f>
        <v/>
      </c>
      <c r="L339">
        <f>IF(F339="",0,1)</f>
        <v>0</v>
      </c>
    </row>
    <row r="340" spans="1:12" x14ac:dyDescent="0.25">
      <c r="A340" s="5"/>
      <c r="B340" s="12"/>
      <c r="C340" t="str">
        <f>IF(A340="","",IF(ISNUMBER(MATCH(A340,'Ingrédients'!$A$5:$A$154,0)),INDEX('Ingrédients'!$B$5:$B$154,MATCH(A340,'Ingrédients'!$A$5:$A$154,0)),IF(ISNUMBER(MATCH(A340,'Recettes de base'!$H$5:$H$19,0)),INDEX('Recettes de base'!$I$5:$I$19,MATCH(A340,'Recettes de base'!$H$5:$H$19,0)),"")))</f>
        <v/>
      </c>
      <c r="D340" s="13" t="str">
        <f>IF(A340="","",IF(ISNUMBER(MATCH(A340,'Ingrédients'!$A$5:$A$154,0)),INDEX('Ingrédients'!$G$5:$G$154,MATCH(A340,'Ingrédients'!$A$5:$A$154,0)),IF(ISNUMBER(MATCH(A340,'Recettes de base'!$H$5:$H$19,0)),INDEX('Recettes de base'!$J$5:$J$19,MATCH(A340,'Recettes de base'!$H$5:$H$19,0)),"")))</f>
        <v/>
      </c>
      <c r="E340" s="15" t="str">
        <f>IF(OR(A340="",NOT(ISNUMBER(B340)),NOT(ISNUMBER(D340))),"",ROUND(B340*D340,2))</f>
        <v/>
      </c>
      <c r="F340" s="10" t="str">
        <f>IF(A340="","",IF(OR(ISNUMBER(MATCH(A340,'Ingrédients'!$A$5:$A$154,0)),ISNUMBER(MATCH(A340,'Recettes de base'!$H$5:$H$19,0))),IF(NOT(ISNUMBER(D340)),"prix manquant",IF(NOT(ISNUMBER(B340)),"quantité manquante",IF(ISNUMBER(MATCH(A340,'Ingrédients'!$A$5:$A$154,0)),"",IF(INDEX('Recettes de base'!$K$5:$K$19,MATCH(A340,'Recettes de base'!$H$5:$H$19,0))&gt;0,"recette de base incomplète","")))),"introuvable"))</f>
        <v/>
      </c>
      <c r="L340">
        <f>IF(F340="",0,1)</f>
        <v>0</v>
      </c>
    </row>
    <row r="341" spans="1:12" x14ac:dyDescent="0.25">
      <c r="A341" s="5"/>
      <c r="B341" s="12"/>
      <c r="C341" t="str">
        <f>IF(A341="","",IF(ISNUMBER(MATCH(A341,'Ingrédients'!$A$5:$A$154,0)),INDEX('Ingrédients'!$B$5:$B$154,MATCH(A341,'Ingrédients'!$A$5:$A$154,0)),IF(ISNUMBER(MATCH(A341,'Recettes de base'!$H$5:$H$19,0)),INDEX('Recettes de base'!$I$5:$I$19,MATCH(A341,'Recettes de base'!$H$5:$H$19,0)),"")))</f>
        <v/>
      </c>
      <c r="D341" s="13" t="str">
        <f>IF(A341="","",IF(ISNUMBER(MATCH(A341,'Ingrédients'!$A$5:$A$154,0)),INDEX('Ingrédients'!$G$5:$G$154,MATCH(A341,'Ingrédients'!$A$5:$A$154,0)),IF(ISNUMBER(MATCH(A341,'Recettes de base'!$H$5:$H$19,0)),INDEX('Recettes de base'!$J$5:$J$19,MATCH(A341,'Recettes de base'!$H$5:$H$19,0)),"")))</f>
        <v/>
      </c>
      <c r="E341" s="15" t="str">
        <f>IF(OR(A341="",NOT(ISNUMBER(B341)),NOT(ISNUMBER(D341))),"",ROUND(B341*D341,2))</f>
        <v/>
      </c>
      <c r="F341" s="10" t="str">
        <f>IF(A341="","",IF(OR(ISNUMBER(MATCH(A341,'Ingrédients'!$A$5:$A$154,0)),ISNUMBER(MATCH(A341,'Recettes de base'!$H$5:$H$19,0))),IF(NOT(ISNUMBER(D341)),"prix manquant",IF(NOT(ISNUMBER(B341)),"quantité manquante",IF(ISNUMBER(MATCH(A341,'Ingrédients'!$A$5:$A$154,0)),"",IF(INDEX('Recettes de base'!$K$5:$K$19,MATCH(A341,'Recettes de base'!$H$5:$H$19,0))&gt;0,"recette de base incomplète","")))),"introuvable"))</f>
        <v/>
      </c>
      <c r="L341">
        <f>IF(F341="",0,1)</f>
        <v>0</v>
      </c>
    </row>
    <row r="342" spans="1:5" x14ac:dyDescent="0.25">
      <c r="A342" s="16" t="s">
        <v>47</v>
      </c>
      <c r="E342" s="9" t="str">
        <f>IF(A325="","",ROUND(SUM(E327:E341),2))</f>
        <v/>
      </c>
    </row>
    <row r="343" spans="1:5" x14ac:dyDescent="0.25">
      <c r="A343" s="16" t="s">
        <v>50</v>
      </c>
      <c r="E343" s="9" t="str">
        <f>IF(OR(A325="",NOT(ISNUMBER(C325))),"",IF(C325&lt;=0,"",ROUND(E342/C325,2)))</f>
        <v/>
      </c>
    </row>
    <row r="345" spans="1:5" x14ac:dyDescent="0.25">
      <c r="A345" s="11"/>
      <c r="B345" s="2" t="s">
        <v>52</v>
      </c>
      <c r="C345" s="5"/>
      <c r="D345" s="2" t="str">
        <f>IF(C345=1,"portion","portions")</f>
        <v>portions</v>
      </c>
      <c r="E345" s="10" t="str">
        <f>IF(A345="","",IF(COUNTIF($H$5:$H$34,A345)&gt;1,"nom en double, seul le premier compte",IF(NOT(ISNUMBER(C345)),"«donne … portions» manque",IF(C345&lt;=0,"«donne … portions» manque",IF(SUM(L347:L361)&gt;0,"vérifier les lignes avec remarque","")))))</f>
        <v/>
      </c>
    </row>
    <row r="346" spans="1:6" x14ac:dyDescent="0.25">
      <c r="A346" s="4" t="s">
        <v>43</v>
      </c>
      <c r="B346" s="4" t="s">
        <v>44</v>
      </c>
      <c r="C346" s="4" t="s">
        <v>18</v>
      </c>
      <c r="D346" s="4" t="s">
        <v>45</v>
      </c>
      <c r="E346" s="4" t="s">
        <v>46</v>
      </c>
      <c r="F346" s="4" t="s">
        <v>24</v>
      </c>
    </row>
    <row r="347" spans="1:12" x14ac:dyDescent="0.25">
      <c r="A347" s="5"/>
      <c r="B347" s="12"/>
      <c r="C347" t="str">
        <f>IF(A347="","",IF(ISNUMBER(MATCH(A347,'Ingrédients'!$A$5:$A$154,0)),INDEX('Ingrédients'!$B$5:$B$154,MATCH(A347,'Ingrédients'!$A$5:$A$154,0)),IF(ISNUMBER(MATCH(A347,'Recettes de base'!$H$5:$H$19,0)),INDEX('Recettes de base'!$I$5:$I$19,MATCH(A347,'Recettes de base'!$H$5:$H$19,0)),"")))</f>
        <v/>
      </c>
      <c r="D347" s="13" t="str">
        <f>IF(A347="","",IF(ISNUMBER(MATCH(A347,'Ingrédients'!$A$5:$A$154,0)),INDEX('Ingrédients'!$G$5:$G$154,MATCH(A347,'Ingrédients'!$A$5:$A$154,0)),IF(ISNUMBER(MATCH(A347,'Recettes de base'!$H$5:$H$19,0)),INDEX('Recettes de base'!$J$5:$J$19,MATCH(A347,'Recettes de base'!$H$5:$H$19,0)),"")))</f>
        <v/>
      </c>
      <c r="E347" s="15" t="str">
        <f>IF(OR(A347="",NOT(ISNUMBER(B347)),NOT(ISNUMBER(D347))),"",ROUND(B347*D347,2))</f>
        <v/>
      </c>
      <c r="F347" s="10" t="str">
        <f>IF(A347="","",IF(OR(ISNUMBER(MATCH(A347,'Ingrédients'!$A$5:$A$154,0)),ISNUMBER(MATCH(A347,'Recettes de base'!$H$5:$H$19,0))),IF(NOT(ISNUMBER(D347)),"prix manquant",IF(NOT(ISNUMBER(B347)),"quantité manquante",IF(ISNUMBER(MATCH(A347,'Ingrédients'!$A$5:$A$154,0)),"",IF(INDEX('Recettes de base'!$K$5:$K$19,MATCH(A347,'Recettes de base'!$H$5:$H$19,0))&gt;0,"recette de base incomplète","")))),"introuvable"))</f>
        <v/>
      </c>
      <c r="L347">
        <f>IF(F347="",0,1)</f>
        <v>0</v>
      </c>
    </row>
    <row r="348" spans="1:12" x14ac:dyDescent="0.25">
      <c r="A348" s="5"/>
      <c r="B348" s="12"/>
      <c r="C348" t="str">
        <f>IF(A348="","",IF(ISNUMBER(MATCH(A348,'Ingrédients'!$A$5:$A$154,0)),INDEX('Ingrédients'!$B$5:$B$154,MATCH(A348,'Ingrédients'!$A$5:$A$154,0)),IF(ISNUMBER(MATCH(A348,'Recettes de base'!$H$5:$H$19,0)),INDEX('Recettes de base'!$I$5:$I$19,MATCH(A348,'Recettes de base'!$H$5:$H$19,0)),"")))</f>
        <v/>
      </c>
      <c r="D348" s="13" t="str">
        <f>IF(A348="","",IF(ISNUMBER(MATCH(A348,'Ingrédients'!$A$5:$A$154,0)),INDEX('Ingrédients'!$G$5:$G$154,MATCH(A348,'Ingrédients'!$A$5:$A$154,0)),IF(ISNUMBER(MATCH(A348,'Recettes de base'!$H$5:$H$19,0)),INDEX('Recettes de base'!$J$5:$J$19,MATCH(A348,'Recettes de base'!$H$5:$H$19,0)),"")))</f>
        <v/>
      </c>
      <c r="E348" s="15" t="str">
        <f>IF(OR(A348="",NOT(ISNUMBER(B348)),NOT(ISNUMBER(D348))),"",ROUND(B348*D348,2))</f>
        <v/>
      </c>
      <c r="F348" s="10" t="str">
        <f>IF(A348="","",IF(OR(ISNUMBER(MATCH(A348,'Ingrédients'!$A$5:$A$154,0)),ISNUMBER(MATCH(A348,'Recettes de base'!$H$5:$H$19,0))),IF(NOT(ISNUMBER(D348)),"prix manquant",IF(NOT(ISNUMBER(B348)),"quantité manquante",IF(ISNUMBER(MATCH(A348,'Ingrédients'!$A$5:$A$154,0)),"",IF(INDEX('Recettes de base'!$K$5:$K$19,MATCH(A348,'Recettes de base'!$H$5:$H$19,0))&gt;0,"recette de base incomplète","")))),"introuvable"))</f>
        <v/>
      </c>
      <c r="L348">
        <f>IF(F348="",0,1)</f>
        <v>0</v>
      </c>
    </row>
    <row r="349" spans="1:12" x14ac:dyDescent="0.25">
      <c r="A349" s="5"/>
      <c r="B349" s="12"/>
      <c r="C349" t="str">
        <f>IF(A349="","",IF(ISNUMBER(MATCH(A349,'Ingrédients'!$A$5:$A$154,0)),INDEX('Ingrédients'!$B$5:$B$154,MATCH(A349,'Ingrédients'!$A$5:$A$154,0)),IF(ISNUMBER(MATCH(A349,'Recettes de base'!$H$5:$H$19,0)),INDEX('Recettes de base'!$I$5:$I$19,MATCH(A349,'Recettes de base'!$H$5:$H$19,0)),"")))</f>
        <v/>
      </c>
      <c r="D349" s="13" t="str">
        <f>IF(A349="","",IF(ISNUMBER(MATCH(A349,'Ingrédients'!$A$5:$A$154,0)),INDEX('Ingrédients'!$G$5:$G$154,MATCH(A349,'Ingrédients'!$A$5:$A$154,0)),IF(ISNUMBER(MATCH(A349,'Recettes de base'!$H$5:$H$19,0)),INDEX('Recettes de base'!$J$5:$J$19,MATCH(A349,'Recettes de base'!$H$5:$H$19,0)),"")))</f>
        <v/>
      </c>
      <c r="E349" s="15" t="str">
        <f>IF(OR(A349="",NOT(ISNUMBER(B349)),NOT(ISNUMBER(D349))),"",ROUND(B349*D349,2))</f>
        <v/>
      </c>
      <c r="F349" s="10" t="str">
        <f>IF(A349="","",IF(OR(ISNUMBER(MATCH(A349,'Ingrédients'!$A$5:$A$154,0)),ISNUMBER(MATCH(A349,'Recettes de base'!$H$5:$H$19,0))),IF(NOT(ISNUMBER(D349)),"prix manquant",IF(NOT(ISNUMBER(B349)),"quantité manquante",IF(ISNUMBER(MATCH(A349,'Ingrédients'!$A$5:$A$154,0)),"",IF(INDEX('Recettes de base'!$K$5:$K$19,MATCH(A349,'Recettes de base'!$H$5:$H$19,0))&gt;0,"recette de base incomplète","")))),"introuvable"))</f>
        <v/>
      </c>
      <c r="L349">
        <f>IF(F349="",0,1)</f>
        <v>0</v>
      </c>
    </row>
    <row r="350" spans="1:12" x14ac:dyDescent="0.25">
      <c r="A350" s="5"/>
      <c r="B350" s="12"/>
      <c r="C350" t="str">
        <f>IF(A350="","",IF(ISNUMBER(MATCH(A350,'Ingrédients'!$A$5:$A$154,0)),INDEX('Ingrédients'!$B$5:$B$154,MATCH(A350,'Ingrédients'!$A$5:$A$154,0)),IF(ISNUMBER(MATCH(A350,'Recettes de base'!$H$5:$H$19,0)),INDEX('Recettes de base'!$I$5:$I$19,MATCH(A350,'Recettes de base'!$H$5:$H$19,0)),"")))</f>
        <v/>
      </c>
      <c r="D350" s="13" t="str">
        <f>IF(A350="","",IF(ISNUMBER(MATCH(A350,'Ingrédients'!$A$5:$A$154,0)),INDEX('Ingrédients'!$G$5:$G$154,MATCH(A350,'Ingrédients'!$A$5:$A$154,0)),IF(ISNUMBER(MATCH(A350,'Recettes de base'!$H$5:$H$19,0)),INDEX('Recettes de base'!$J$5:$J$19,MATCH(A350,'Recettes de base'!$H$5:$H$19,0)),"")))</f>
        <v/>
      </c>
      <c r="E350" s="15" t="str">
        <f>IF(OR(A350="",NOT(ISNUMBER(B350)),NOT(ISNUMBER(D350))),"",ROUND(B350*D350,2))</f>
        <v/>
      </c>
      <c r="F350" s="10" t="str">
        <f>IF(A350="","",IF(OR(ISNUMBER(MATCH(A350,'Ingrédients'!$A$5:$A$154,0)),ISNUMBER(MATCH(A350,'Recettes de base'!$H$5:$H$19,0))),IF(NOT(ISNUMBER(D350)),"prix manquant",IF(NOT(ISNUMBER(B350)),"quantité manquante",IF(ISNUMBER(MATCH(A350,'Ingrédients'!$A$5:$A$154,0)),"",IF(INDEX('Recettes de base'!$K$5:$K$19,MATCH(A350,'Recettes de base'!$H$5:$H$19,0))&gt;0,"recette de base incomplète","")))),"introuvable"))</f>
        <v/>
      </c>
      <c r="L350">
        <f>IF(F350="",0,1)</f>
        <v>0</v>
      </c>
    </row>
    <row r="351" spans="1:12" x14ac:dyDescent="0.25">
      <c r="A351" s="5"/>
      <c r="B351" s="12"/>
      <c r="C351" t="str">
        <f>IF(A351="","",IF(ISNUMBER(MATCH(A351,'Ingrédients'!$A$5:$A$154,0)),INDEX('Ingrédients'!$B$5:$B$154,MATCH(A351,'Ingrédients'!$A$5:$A$154,0)),IF(ISNUMBER(MATCH(A351,'Recettes de base'!$H$5:$H$19,0)),INDEX('Recettes de base'!$I$5:$I$19,MATCH(A351,'Recettes de base'!$H$5:$H$19,0)),"")))</f>
        <v/>
      </c>
      <c r="D351" s="13" t="str">
        <f>IF(A351="","",IF(ISNUMBER(MATCH(A351,'Ingrédients'!$A$5:$A$154,0)),INDEX('Ingrédients'!$G$5:$G$154,MATCH(A351,'Ingrédients'!$A$5:$A$154,0)),IF(ISNUMBER(MATCH(A351,'Recettes de base'!$H$5:$H$19,0)),INDEX('Recettes de base'!$J$5:$J$19,MATCH(A351,'Recettes de base'!$H$5:$H$19,0)),"")))</f>
        <v/>
      </c>
      <c r="E351" s="15" t="str">
        <f>IF(OR(A351="",NOT(ISNUMBER(B351)),NOT(ISNUMBER(D351))),"",ROUND(B351*D351,2))</f>
        <v/>
      </c>
      <c r="F351" s="10" t="str">
        <f>IF(A351="","",IF(OR(ISNUMBER(MATCH(A351,'Ingrédients'!$A$5:$A$154,0)),ISNUMBER(MATCH(A351,'Recettes de base'!$H$5:$H$19,0))),IF(NOT(ISNUMBER(D351)),"prix manquant",IF(NOT(ISNUMBER(B351)),"quantité manquante",IF(ISNUMBER(MATCH(A351,'Ingrédients'!$A$5:$A$154,0)),"",IF(INDEX('Recettes de base'!$K$5:$K$19,MATCH(A351,'Recettes de base'!$H$5:$H$19,0))&gt;0,"recette de base incomplète","")))),"introuvable"))</f>
        <v/>
      </c>
      <c r="L351">
        <f>IF(F351="",0,1)</f>
        <v>0</v>
      </c>
    </row>
    <row r="352" spans="1:12" x14ac:dyDescent="0.25">
      <c r="A352" s="5"/>
      <c r="B352" s="12"/>
      <c r="C352" t="str">
        <f>IF(A352="","",IF(ISNUMBER(MATCH(A352,'Ingrédients'!$A$5:$A$154,0)),INDEX('Ingrédients'!$B$5:$B$154,MATCH(A352,'Ingrédients'!$A$5:$A$154,0)),IF(ISNUMBER(MATCH(A352,'Recettes de base'!$H$5:$H$19,0)),INDEX('Recettes de base'!$I$5:$I$19,MATCH(A352,'Recettes de base'!$H$5:$H$19,0)),"")))</f>
        <v/>
      </c>
      <c r="D352" s="13" t="str">
        <f>IF(A352="","",IF(ISNUMBER(MATCH(A352,'Ingrédients'!$A$5:$A$154,0)),INDEX('Ingrédients'!$G$5:$G$154,MATCH(A352,'Ingrédients'!$A$5:$A$154,0)),IF(ISNUMBER(MATCH(A352,'Recettes de base'!$H$5:$H$19,0)),INDEX('Recettes de base'!$J$5:$J$19,MATCH(A352,'Recettes de base'!$H$5:$H$19,0)),"")))</f>
        <v/>
      </c>
      <c r="E352" s="15" t="str">
        <f>IF(OR(A352="",NOT(ISNUMBER(B352)),NOT(ISNUMBER(D352))),"",ROUND(B352*D352,2))</f>
        <v/>
      </c>
      <c r="F352" s="10" t="str">
        <f>IF(A352="","",IF(OR(ISNUMBER(MATCH(A352,'Ingrédients'!$A$5:$A$154,0)),ISNUMBER(MATCH(A352,'Recettes de base'!$H$5:$H$19,0))),IF(NOT(ISNUMBER(D352)),"prix manquant",IF(NOT(ISNUMBER(B352)),"quantité manquante",IF(ISNUMBER(MATCH(A352,'Ingrédients'!$A$5:$A$154,0)),"",IF(INDEX('Recettes de base'!$K$5:$K$19,MATCH(A352,'Recettes de base'!$H$5:$H$19,0))&gt;0,"recette de base incomplète","")))),"introuvable"))</f>
        <v/>
      </c>
      <c r="L352">
        <f>IF(F352="",0,1)</f>
        <v>0</v>
      </c>
    </row>
    <row r="353" spans="1:12" x14ac:dyDescent="0.25">
      <c r="A353" s="5"/>
      <c r="B353" s="12"/>
      <c r="C353" t="str">
        <f>IF(A353="","",IF(ISNUMBER(MATCH(A353,'Ingrédients'!$A$5:$A$154,0)),INDEX('Ingrédients'!$B$5:$B$154,MATCH(A353,'Ingrédients'!$A$5:$A$154,0)),IF(ISNUMBER(MATCH(A353,'Recettes de base'!$H$5:$H$19,0)),INDEX('Recettes de base'!$I$5:$I$19,MATCH(A353,'Recettes de base'!$H$5:$H$19,0)),"")))</f>
        <v/>
      </c>
      <c r="D353" s="13" t="str">
        <f>IF(A353="","",IF(ISNUMBER(MATCH(A353,'Ingrédients'!$A$5:$A$154,0)),INDEX('Ingrédients'!$G$5:$G$154,MATCH(A353,'Ingrédients'!$A$5:$A$154,0)),IF(ISNUMBER(MATCH(A353,'Recettes de base'!$H$5:$H$19,0)),INDEX('Recettes de base'!$J$5:$J$19,MATCH(A353,'Recettes de base'!$H$5:$H$19,0)),"")))</f>
        <v/>
      </c>
      <c r="E353" s="15" t="str">
        <f>IF(OR(A353="",NOT(ISNUMBER(B353)),NOT(ISNUMBER(D353))),"",ROUND(B353*D353,2))</f>
        <v/>
      </c>
      <c r="F353" s="10" t="str">
        <f>IF(A353="","",IF(OR(ISNUMBER(MATCH(A353,'Ingrédients'!$A$5:$A$154,0)),ISNUMBER(MATCH(A353,'Recettes de base'!$H$5:$H$19,0))),IF(NOT(ISNUMBER(D353)),"prix manquant",IF(NOT(ISNUMBER(B353)),"quantité manquante",IF(ISNUMBER(MATCH(A353,'Ingrédients'!$A$5:$A$154,0)),"",IF(INDEX('Recettes de base'!$K$5:$K$19,MATCH(A353,'Recettes de base'!$H$5:$H$19,0))&gt;0,"recette de base incomplète","")))),"introuvable"))</f>
        <v/>
      </c>
      <c r="L353">
        <f>IF(F353="",0,1)</f>
        <v>0</v>
      </c>
    </row>
    <row r="354" spans="1:12" x14ac:dyDescent="0.25">
      <c r="A354" s="5"/>
      <c r="B354" s="12"/>
      <c r="C354" t="str">
        <f>IF(A354="","",IF(ISNUMBER(MATCH(A354,'Ingrédients'!$A$5:$A$154,0)),INDEX('Ingrédients'!$B$5:$B$154,MATCH(A354,'Ingrédients'!$A$5:$A$154,0)),IF(ISNUMBER(MATCH(A354,'Recettes de base'!$H$5:$H$19,0)),INDEX('Recettes de base'!$I$5:$I$19,MATCH(A354,'Recettes de base'!$H$5:$H$19,0)),"")))</f>
        <v/>
      </c>
      <c r="D354" s="13" t="str">
        <f>IF(A354="","",IF(ISNUMBER(MATCH(A354,'Ingrédients'!$A$5:$A$154,0)),INDEX('Ingrédients'!$G$5:$G$154,MATCH(A354,'Ingrédients'!$A$5:$A$154,0)),IF(ISNUMBER(MATCH(A354,'Recettes de base'!$H$5:$H$19,0)),INDEX('Recettes de base'!$J$5:$J$19,MATCH(A354,'Recettes de base'!$H$5:$H$19,0)),"")))</f>
        <v/>
      </c>
      <c r="E354" s="15" t="str">
        <f>IF(OR(A354="",NOT(ISNUMBER(B354)),NOT(ISNUMBER(D354))),"",ROUND(B354*D354,2))</f>
        <v/>
      </c>
      <c r="F354" s="10" t="str">
        <f>IF(A354="","",IF(OR(ISNUMBER(MATCH(A354,'Ingrédients'!$A$5:$A$154,0)),ISNUMBER(MATCH(A354,'Recettes de base'!$H$5:$H$19,0))),IF(NOT(ISNUMBER(D354)),"prix manquant",IF(NOT(ISNUMBER(B354)),"quantité manquante",IF(ISNUMBER(MATCH(A354,'Ingrédients'!$A$5:$A$154,0)),"",IF(INDEX('Recettes de base'!$K$5:$K$19,MATCH(A354,'Recettes de base'!$H$5:$H$19,0))&gt;0,"recette de base incomplète","")))),"introuvable"))</f>
        <v/>
      </c>
      <c r="L354">
        <f>IF(F354="",0,1)</f>
        <v>0</v>
      </c>
    </row>
    <row r="355" spans="1:12" x14ac:dyDescent="0.25">
      <c r="A355" s="5"/>
      <c r="B355" s="12"/>
      <c r="C355" t="str">
        <f>IF(A355="","",IF(ISNUMBER(MATCH(A355,'Ingrédients'!$A$5:$A$154,0)),INDEX('Ingrédients'!$B$5:$B$154,MATCH(A355,'Ingrédients'!$A$5:$A$154,0)),IF(ISNUMBER(MATCH(A355,'Recettes de base'!$H$5:$H$19,0)),INDEX('Recettes de base'!$I$5:$I$19,MATCH(A355,'Recettes de base'!$H$5:$H$19,0)),"")))</f>
        <v/>
      </c>
      <c r="D355" s="13" t="str">
        <f>IF(A355="","",IF(ISNUMBER(MATCH(A355,'Ingrédients'!$A$5:$A$154,0)),INDEX('Ingrédients'!$G$5:$G$154,MATCH(A355,'Ingrédients'!$A$5:$A$154,0)),IF(ISNUMBER(MATCH(A355,'Recettes de base'!$H$5:$H$19,0)),INDEX('Recettes de base'!$J$5:$J$19,MATCH(A355,'Recettes de base'!$H$5:$H$19,0)),"")))</f>
        <v/>
      </c>
      <c r="E355" s="15" t="str">
        <f>IF(OR(A355="",NOT(ISNUMBER(B355)),NOT(ISNUMBER(D355))),"",ROUND(B355*D355,2))</f>
        <v/>
      </c>
      <c r="F355" s="10" t="str">
        <f>IF(A355="","",IF(OR(ISNUMBER(MATCH(A355,'Ingrédients'!$A$5:$A$154,0)),ISNUMBER(MATCH(A355,'Recettes de base'!$H$5:$H$19,0))),IF(NOT(ISNUMBER(D355)),"prix manquant",IF(NOT(ISNUMBER(B355)),"quantité manquante",IF(ISNUMBER(MATCH(A355,'Ingrédients'!$A$5:$A$154,0)),"",IF(INDEX('Recettes de base'!$K$5:$K$19,MATCH(A355,'Recettes de base'!$H$5:$H$19,0))&gt;0,"recette de base incomplète","")))),"introuvable"))</f>
        <v/>
      </c>
      <c r="L355">
        <f>IF(F355="",0,1)</f>
        <v>0</v>
      </c>
    </row>
    <row r="356" spans="1:12" x14ac:dyDescent="0.25">
      <c r="A356" s="5"/>
      <c r="B356" s="12"/>
      <c r="C356" t="str">
        <f>IF(A356="","",IF(ISNUMBER(MATCH(A356,'Ingrédients'!$A$5:$A$154,0)),INDEX('Ingrédients'!$B$5:$B$154,MATCH(A356,'Ingrédients'!$A$5:$A$154,0)),IF(ISNUMBER(MATCH(A356,'Recettes de base'!$H$5:$H$19,0)),INDEX('Recettes de base'!$I$5:$I$19,MATCH(A356,'Recettes de base'!$H$5:$H$19,0)),"")))</f>
        <v/>
      </c>
      <c r="D356" s="13" t="str">
        <f>IF(A356="","",IF(ISNUMBER(MATCH(A356,'Ingrédients'!$A$5:$A$154,0)),INDEX('Ingrédients'!$G$5:$G$154,MATCH(A356,'Ingrédients'!$A$5:$A$154,0)),IF(ISNUMBER(MATCH(A356,'Recettes de base'!$H$5:$H$19,0)),INDEX('Recettes de base'!$J$5:$J$19,MATCH(A356,'Recettes de base'!$H$5:$H$19,0)),"")))</f>
        <v/>
      </c>
      <c r="E356" s="15" t="str">
        <f>IF(OR(A356="",NOT(ISNUMBER(B356)),NOT(ISNUMBER(D356))),"",ROUND(B356*D356,2))</f>
        <v/>
      </c>
      <c r="F356" s="10" t="str">
        <f>IF(A356="","",IF(OR(ISNUMBER(MATCH(A356,'Ingrédients'!$A$5:$A$154,0)),ISNUMBER(MATCH(A356,'Recettes de base'!$H$5:$H$19,0))),IF(NOT(ISNUMBER(D356)),"prix manquant",IF(NOT(ISNUMBER(B356)),"quantité manquante",IF(ISNUMBER(MATCH(A356,'Ingrédients'!$A$5:$A$154,0)),"",IF(INDEX('Recettes de base'!$K$5:$K$19,MATCH(A356,'Recettes de base'!$H$5:$H$19,0))&gt;0,"recette de base incomplète","")))),"introuvable"))</f>
        <v/>
      </c>
      <c r="L356">
        <f>IF(F356="",0,1)</f>
        <v>0</v>
      </c>
    </row>
    <row r="357" spans="1:12" x14ac:dyDescent="0.25">
      <c r="A357" s="5"/>
      <c r="B357" s="12"/>
      <c r="C357" t="str">
        <f>IF(A357="","",IF(ISNUMBER(MATCH(A357,'Ingrédients'!$A$5:$A$154,0)),INDEX('Ingrédients'!$B$5:$B$154,MATCH(A357,'Ingrédients'!$A$5:$A$154,0)),IF(ISNUMBER(MATCH(A357,'Recettes de base'!$H$5:$H$19,0)),INDEX('Recettes de base'!$I$5:$I$19,MATCH(A357,'Recettes de base'!$H$5:$H$19,0)),"")))</f>
        <v/>
      </c>
      <c r="D357" s="13" t="str">
        <f>IF(A357="","",IF(ISNUMBER(MATCH(A357,'Ingrédients'!$A$5:$A$154,0)),INDEX('Ingrédients'!$G$5:$G$154,MATCH(A357,'Ingrédients'!$A$5:$A$154,0)),IF(ISNUMBER(MATCH(A357,'Recettes de base'!$H$5:$H$19,0)),INDEX('Recettes de base'!$J$5:$J$19,MATCH(A357,'Recettes de base'!$H$5:$H$19,0)),"")))</f>
        <v/>
      </c>
      <c r="E357" s="15" t="str">
        <f>IF(OR(A357="",NOT(ISNUMBER(B357)),NOT(ISNUMBER(D357))),"",ROUND(B357*D357,2))</f>
        <v/>
      </c>
      <c r="F357" s="10" t="str">
        <f>IF(A357="","",IF(OR(ISNUMBER(MATCH(A357,'Ingrédients'!$A$5:$A$154,0)),ISNUMBER(MATCH(A357,'Recettes de base'!$H$5:$H$19,0))),IF(NOT(ISNUMBER(D357)),"prix manquant",IF(NOT(ISNUMBER(B357)),"quantité manquante",IF(ISNUMBER(MATCH(A357,'Ingrédients'!$A$5:$A$154,0)),"",IF(INDEX('Recettes de base'!$K$5:$K$19,MATCH(A357,'Recettes de base'!$H$5:$H$19,0))&gt;0,"recette de base incomplète","")))),"introuvable"))</f>
        <v/>
      </c>
      <c r="L357">
        <f>IF(F357="",0,1)</f>
        <v>0</v>
      </c>
    </row>
    <row r="358" spans="1:12" x14ac:dyDescent="0.25">
      <c r="A358" s="5"/>
      <c r="B358" s="12"/>
      <c r="C358" t="str">
        <f>IF(A358="","",IF(ISNUMBER(MATCH(A358,'Ingrédients'!$A$5:$A$154,0)),INDEX('Ingrédients'!$B$5:$B$154,MATCH(A358,'Ingrédients'!$A$5:$A$154,0)),IF(ISNUMBER(MATCH(A358,'Recettes de base'!$H$5:$H$19,0)),INDEX('Recettes de base'!$I$5:$I$19,MATCH(A358,'Recettes de base'!$H$5:$H$19,0)),"")))</f>
        <v/>
      </c>
      <c r="D358" s="13" t="str">
        <f>IF(A358="","",IF(ISNUMBER(MATCH(A358,'Ingrédients'!$A$5:$A$154,0)),INDEX('Ingrédients'!$G$5:$G$154,MATCH(A358,'Ingrédients'!$A$5:$A$154,0)),IF(ISNUMBER(MATCH(A358,'Recettes de base'!$H$5:$H$19,0)),INDEX('Recettes de base'!$J$5:$J$19,MATCH(A358,'Recettes de base'!$H$5:$H$19,0)),"")))</f>
        <v/>
      </c>
      <c r="E358" s="15" t="str">
        <f>IF(OR(A358="",NOT(ISNUMBER(B358)),NOT(ISNUMBER(D358))),"",ROUND(B358*D358,2))</f>
        <v/>
      </c>
      <c r="F358" s="10" t="str">
        <f>IF(A358="","",IF(OR(ISNUMBER(MATCH(A358,'Ingrédients'!$A$5:$A$154,0)),ISNUMBER(MATCH(A358,'Recettes de base'!$H$5:$H$19,0))),IF(NOT(ISNUMBER(D358)),"prix manquant",IF(NOT(ISNUMBER(B358)),"quantité manquante",IF(ISNUMBER(MATCH(A358,'Ingrédients'!$A$5:$A$154,0)),"",IF(INDEX('Recettes de base'!$K$5:$K$19,MATCH(A358,'Recettes de base'!$H$5:$H$19,0))&gt;0,"recette de base incomplète","")))),"introuvable"))</f>
        <v/>
      </c>
      <c r="L358">
        <f>IF(F358="",0,1)</f>
        <v>0</v>
      </c>
    </row>
    <row r="359" spans="1:12" x14ac:dyDescent="0.25">
      <c r="A359" s="5"/>
      <c r="B359" s="12"/>
      <c r="C359" t="str">
        <f>IF(A359="","",IF(ISNUMBER(MATCH(A359,'Ingrédients'!$A$5:$A$154,0)),INDEX('Ingrédients'!$B$5:$B$154,MATCH(A359,'Ingrédients'!$A$5:$A$154,0)),IF(ISNUMBER(MATCH(A359,'Recettes de base'!$H$5:$H$19,0)),INDEX('Recettes de base'!$I$5:$I$19,MATCH(A359,'Recettes de base'!$H$5:$H$19,0)),"")))</f>
        <v/>
      </c>
      <c r="D359" s="13" t="str">
        <f>IF(A359="","",IF(ISNUMBER(MATCH(A359,'Ingrédients'!$A$5:$A$154,0)),INDEX('Ingrédients'!$G$5:$G$154,MATCH(A359,'Ingrédients'!$A$5:$A$154,0)),IF(ISNUMBER(MATCH(A359,'Recettes de base'!$H$5:$H$19,0)),INDEX('Recettes de base'!$J$5:$J$19,MATCH(A359,'Recettes de base'!$H$5:$H$19,0)),"")))</f>
        <v/>
      </c>
      <c r="E359" s="15" t="str">
        <f>IF(OR(A359="",NOT(ISNUMBER(B359)),NOT(ISNUMBER(D359))),"",ROUND(B359*D359,2))</f>
        <v/>
      </c>
      <c r="F359" s="10" t="str">
        <f>IF(A359="","",IF(OR(ISNUMBER(MATCH(A359,'Ingrédients'!$A$5:$A$154,0)),ISNUMBER(MATCH(A359,'Recettes de base'!$H$5:$H$19,0))),IF(NOT(ISNUMBER(D359)),"prix manquant",IF(NOT(ISNUMBER(B359)),"quantité manquante",IF(ISNUMBER(MATCH(A359,'Ingrédients'!$A$5:$A$154,0)),"",IF(INDEX('Recettes de base'!$K$5:$K$19,MATCH(A359,'Recettes de base'!$H$5:$H$19,0))&gt;0,"recette de base incomplète","")))),"introuvable"))</f>
        <v/>
      </c>
      <c r="L359">
        <f>IF(F359="",0,1)</f>
        <v>0</v>
      </c>
    </row>
    <row r="360" spans="1:12" x14ac:dyDescent="0.25">
      <c r="A360" s="5"/>
      <c r="B360" s="12"/>
      <c r="C360" t="str">
        <f>IF(A360="","",IF(ISNUMBER(MATCH(A360,'Ingrédients'!$A$5:$A$154,0)),INDEX('Ingrédients'!$B$5:$B$154,MATCH(A360,'Ingrédients'!$A$5:$A$154,0)),IF(ISNUMBER(MATCH(A360,'Recettes de base'!$H$5:$H$19,0)),INDEX('Recettes de base'!$I$5:$I$19,MATCH(A360,'Recettes de base'!$H$5:$H$19,0)),"")))</f>
        <v/>
      </c>
      <c r="D360" s="13" t="str">
        <f>IF(A360="","",IF(ISNUMBER(MATCH(A360,'Ingrédients'!$A$5:$A$154,0)),INDEX('Ingrédients'!$G$5:$G$154,MATCH(A360,'Ingrédients'!$A$5:$A$154,0)),IF(ISNUMBER(MATCH(A360,'Recettes de base'!$H$5:$H$19,0)),INDEX('Recettes de base'!$J$5:$J$19,MATCH(A360,'Recettes de base'!$H$5:$H$19,0)),"")))</f>
        <v/>
      </c>
      <c r="E360" s="15" t="str">
        <f>IF(OR(A360="",NOT(ISNUMBER(B360)),NOT(ISNUMBER(D360))),"",ROUND(B360*D360,2))</f>
        <v/>
      </c>
      <c r="F360" s="10" t="str">
        <f>IF(A360="","",IF(OR(ISNUMBER(MATCH(A360,'Ingrédients'!$A$5:$A$154,0)),ISNUMBER(MATCH(A360,'Recettes de base'!$H$5:$H$19,0))),IF(NOT(ISNUMBER(D360)),"prix manquant",IF(NOT(ISNUMBER(B360)),"quantité manquante",IF(ISNUMBER(MATCH(A360,'Ingrédients'!$A$5:$A$154,0)),"",IF(INDEX('Recettes de base'!$K$5:$K$19,MATCH(A360,'Recettes de base'!$H$5:$H$19,0))&gt;0,"recette de base incomplète","")))),"introuvable"))</f>
        <v/>
      </c>
      <c r="L360">
        <f>IF(F360="",0,1)</f>
        <v>0</v>
      </c>
    </row>
    <row r="361" spans="1:12" x14ac:dyDescent="0.25">
      <c r="A361" s="5"/>
      <c r="B361" s="12"/>
      <c r="C361" t="str">
        <f>IF(A361="","",IF(ISNUMBER(MATCH(A361,'Ingrédients'!$A$5:$A$154,0)),INDEX('Ingrédients'!$B$5:$B$154,MATCH(A361,'Ingrédients'!$A$5:$A$154,0)),IF(ISNUMBER(MATCH(A361,'Recettes de base'!$H$5:$H$19,0)),INDEX('Recettes de base'!$I$5:$I$19,MATCH(A361,'Recettes de base'!$H$5:$H$19,0)),"")))</f>
        <v/>
      </c>
      <c r="D361" s="13" t="str">
        <f>IF(A361="","",IF(ISNUMBER(MATCH(A361,'Ingrédients'!$A$5:$A$154,0)),INDEX('Ingrédients'!$G$5:$G$154,MATCH(A361,'Ingrédients'!$A$5:$A$154,0)),IF(ISNUMBER(MATCH(A361,'Recettes de base'!$H$5:$H$19,0)),INDEX('Recettes de base'!$J$5:$J$19,MATCH(A361,'Recettes de base'!$H$5:$H$19,0)),"")))</f>
        <v/>
      </c>
      <c r="E361" s="15" t="str">
        <f>IF(OR(A361="",NOT(ISNUMBER(B361)),NOT(ISNUMBER(D361))),"",ROUND(B361*D361,2))</f>
        <v/>
      </c>
      <c r="F361" s="10" t="str">
        <f>IF(A361="","",IF(OR(ISNUMBER(MATCH(A361,'Ingrédients'!$A$5:$A$154,0)),ISNUMBER(MATCH(A361,'Recettes de base'!$H$5:$H$19,0))),IF(NOT(ISNUMBER(D361)),"prix manquant",IF(NOT(ISNUMBER(B361)),"quantité manquante",IF(ISNUMBER(MATCH(A361,'Ingrédients'!$A$5:$A$154,0)),"",IF(INDEX('Recettes de base'!$K$5:$K$19,MATCH(A361,'Recettes de base'!$H$5:$H$19,0))&gt;0,"recette de base incomplète","")))),"introuvable"))</f>
        <v/>
      </c>
      <c r="L361">
        <f>IF(F361="",0,1)</f>
        <v>0</v>
      </c>
    </row>
    <row r="362" spans="1:5" x14ac:dyDescent="0.25">
      <c r="A362" s="16" t="s">
        <v>47</v>
      </c>
      <c r="E362" s="9" t="str">
        <f>IF(A345="","",ROUND(SUM(E347:E361),2))</f>
        <v/>
      </c>
    </row>
    <row r="363" spans="1:5" x14ac:dyDescent="0.25">
      <c r="A363" s="16" t="s">
        <v>50</v>
      </c>
      <c r="E363" s="9" t="str">
        <f>IF(OR(A345="",NOT(ISNUMBER(C345))),"",IF(C345&lt;=0,"",ROUND(E362/C345,2)))</f>
        <v/>
      </c>
    </row>
    <row r="365" spans="1:5" x14ac:dyDescent="0.25">
      <c r="A365" s="11"/>
      <c r="B365" s="2" t="s">
        <v>52</v>
      </c>
      <c r="C365" s="5"/>
      <c r="D365" s="2" t="str">
        <f>IF(C365=1,"portion","portions")</f>
        <v>portions</v>
      </c>
      <c r="E365" s="10" t="str">
        <f>IF(A365="","",IF(COUNTIF($H$5:$H$34,A365)&gt;1,"nom en double, seul le premier compte",IF(NOT(ISNUMBER(C365)),"«donne … portions» manque",IF(C365&lt;=0,"«donne … portions» manque",IF(SUM(L367:L381)&gt;0,"vérifier les lignes avec remarque","")))))</f>
        <v/>
      </c>
    </row>
    <row r="366" spans="1:6" x14ac:dyDescent="0.25">
      <c r="A366" s="4" t="s">
        <v>43</v>
      </c>
      <c r="B366" s="4" t="s">
        <v>44</v>
      </c>
      <c r="C366" s="4" t="s">
        <v>18</v>
      </c>
      <c r="D366" s="4" t="s">
        <v>45</v>
      </c>
      <c r="E366" s="4" t="s">
        <v>46</v>
      </c>
      <c r="F366" s="4" t="s">
        <v>24</v>
      </c>
    </row>
    <row r="367" spans="1:12" x14ac:dyDescent="0.25">
      <c r="A367" s="5"/>
      <c r="B367" s="12"/>
      <c r="C367" t="str">
        <f>IF(A367="","",IF(ISNUMBER(MATCH(A367,'Ingrédients'!$A$5:$A$154,0)),INDEX('Ingrédients'!$B$5:$B$154,MATCH(A367,'Ingrédients'!$A$5:$A$154,0)),IF(ISNUMBER(MATCH(A367,'Recettes de base'!$H$5:$H$19,0)),INDEX('Recettes de base'!$I$5:$I$19,MATCH(A367,'Recettes de base'!$H$5:$H$19,0)),"")))</f>
        <v/>
      </c>
      <c r="D367" s="13" t="str">
        <f>IF(A367="","",IF(ISNUMBER(MATCH(A367,'Ingrédients'!$A$5:$A$154,0)),INDEX('Ingrédients'!$G$5:$G$154,MATCH(A367,'Ingrédients'!$A$5:$A$154,0)),IF(ISNUMBER(MATCH(A367,'Recettes de base'!$H$5:$H$19,0)),INDEX('Recettes de base'!$J$5:$J$19,MATCH(A367,'Recettes de base'!$H$5:$H$19,0)),"")))</f>
        <v/>
      </c>
      <c r="E367" s="15" t="str">
        <f>IF(OR(A367="",NOT(ISNUMBER(B367)),NOT(ISNUMBER(D367))),"",ROUND(B367*D367,2))</f>
        <v/>
      </c>
      <c r="F367" s="10" t="str">
        <f>IF(A367="","",IF(OR(ISNUMBER(MATCH(A367,'Ingrédients'!$A$5:$A$154,0)),ISNUMBER(MATCH(A367,'Recettes de base'!$H$5:$H$19,0))),IF(NOT(ISNUMBER(D367)),"prix manquant",IF(NOT(ISNUMBER(B367)),"quantité manquante",IF(ISNUMBER(MATCH(A367,'Ingrédients'!$A$5:$A$154,0)),"",IF(INDEX('Recettes de base'!$K$5:$K$19,MATCH(A367,'Recettes de base'!$H$5:$H$19,0))&gt;0,"recette de base incomplète","")))),"introuvable"))</f>
        <v/>
      </c>
      <c r="L367">
        <f>IF(F367="",0,1)</f>
        <v>0</v>
      </c>
    </row>
    <row r="368" spans="1:12" x14ac:dyDescent="0.25">
      <c r="A368" s="5"/>
      <c r="B368" s="12"/>
      <c r="C368" t="str">
        <f>IF(A368="","",IF(ISNUMBER(MATCH(A368,'Ingrédients'!$A$5:$A$154,0)),INDEX('Ingrédients'!$B$5:$B$154,MATCH(A368,'Ingrédients'!$A$5:$A$154,0)),IF(ISNUMBER(MATCH(A368,'Recettes de base'!$H$5:$H$19,0)),INDEX('Recettes de base'!$I$5:$I$19,MATCH(A368,'Recettes de base'!$H$5:$H$19,0)),"")))</f>
        <v/>
      </c>
      <c r="D368" s="13" t="str">
        <f>IF(A368="","",IF(ISNUMBER(MATCH(A368,'Ingrédients'!$A$5:$A$154,0)),INDEX('Ingrédients'!$G$5:$G$154,MATCH(A368,'Ingrédients'!$A$5:$A$154,0)),IF(ISNUMBER(MATCH(A368,'Recettes de base'!$H$5:$H$19,0)),INDEX('Recettes de base'!$J$5:$J$19,MATCH(A368,'Recettes de base'!$H$5:$H$19,0)),"")))</f>
        <v/>
      </c>
      <c r="E368" s="15" t="str">
        <f>IF(OR(A368="",NOT(ISNUMBER(B368)),NOT(ISNUMBER(D368))),"",ROUND(B368*D368,2))</f>
        <v/>
      </c>
      <c r="F368" s="10" t="str">
        <f>IF(A368="","",IF(OR(ISNUMBER(MATCH(A368,'Ingrédients'!$A$5:$A$154,0)),ISNUMBER(MATCH(A368,'Recettes de base'!$H$5:$H$19,0))),IF(NOT(ISNUMBER(D368)),"prix manquant",IF(NOT(ISNUMBER(B368)),"quantité manquante",IF(ISNUMBER(MATCH(A368,'Ingrédients'!$A$5:$A$154,0)),"",IF(INDEX('Recettes de base'!$K$5:$K$19,MATCH(A368,'Recettes de base'!$H$5:$H$19,0))&gt;0,"recette de base incomplète","")))),"introuvable"))</f>
        <v/>
      </c>
      <c r="L368">
        <f>IF(F368="",0,1)</f>
        <v>0</v>
      </c>
    </row>
    <row r="369" spans="1:12" x14ac:dyDescent="0.25">
      <c r="A369" s="5"/>
      <c r="B369" s="12"/>
      <c r="C369" t="str">
        <f>IF(A369="","",IF(ISNUMBER(MATCH(A369,'Ingrédients'!$A$5:$A$154,0)),INDEX('Ingrédients'!$B$5:$B$154,MATCH(A369,'Ingrédients'!$A$5:$A$154,0)),IF(ISNUMBER(MATCH(A369,'Recettes de base'!$H$5:$H$19,0)),INDEX('Recettes de base'!$I$5:$I$19,MATCH(A369,'Recettes de base'!$H$5:$H$19,0)),"")))</f>
        <v/>
      </c>
      <c r="D369" s="13" t="str">
        <f>IF(A369="","",IF(ISNUMBER(MATCH(A369,'Ingrédients'!$A$5:$A$154,0)),INDEX('Ingrédients'!$G$5:$G$154,MATCH(A369,'Ingrédients'!$A$5:$A$154,0)),IF(ISNUMBER(MATCH(A369,'Recettes de base'!$H$5:$H$19,0)),INDEX('Recettes de base'!$J$5:$J$19,MATCH(A369,'Recettes de base'!$H$5:$H$19,0)),"")))</f>
        <v/>
      </c>
      <c r="E369" s="15" t="str">
        <f>IF(OR(A369="",NOT(ISNUMBER(B369)),NOT(ISNUMBER(D369))),"",ROUND(B369*D369,2))</f>
        <v/>
      </c>
      <c r="F369" s="10" t="str">
        <f>IF(A369="","",IF(OR(ISNUMBER(MATCH(A369,'Ingrédients'!$A$5:$A$154,0)),ISNUMBER(MATCH(A369,'Recettes de base'!$H$5:$H$19,0))),IF(NOT(ISNUMBER(D369)),"prix manquant",IF(NOT(ISNUMBER(B369)),"quantité manquante",IF(ISNUMBER(MATCH(A369,'Ingrédients'!$A$5:$A$154,0)),"",IF(INDEX('Recettes de base'!$K$5:$K$19,MATCH(A369,'Recettes de base'!$H$5:$H$19,0))&gt;0,"recette de base incomplète","")))),"introuvable"))</f>
        <v/>
      </c>
      <c r="L369">
        <f>IF(F369="",0,1)</f>
        <v>0</v>
      </c>
    </row>
    <row r="370" spans="1:12" x14ac:dyDescent="0.25">
      <c r="A370" s="5"/>
      <c r="B370" s="12"/>
      <c r="C370" t="str">
        <f>IF(A370="","",IF(ISNUMBER(MATCH(A370,'Ingrédients'!$A$5:$A$154,0)),INDEX('Ingrédients'!$B$5:$B$154,MATCH(A370,'Ingrédients'!$A$5:$A$154,0)),IF(ISNUMBER(MATCH(A370,'Recettes de base'!$H$5:$H$19,0)),INDEX('Recettes de base'!$I$5:$I$19,MATCH(A370,'Recettes de base'!$H$5:$H$19,0)),"")))</f>
        <v/>
      </c>
      <c r="D370" s="13" t="str">
        <f>IF(A370="","",IF(ISNUMBER(MATCH(A370,'Ingrédients'!$A$5:$A$154,0)),INDEX('Ingrédients'!$G$5:$G$154,MATCH(A370,'Ingrédients'!$A$5:$A$154,0)),IF(ISNUMBER(MATCH(A370,'Recettes de base'!$H$5:$H$19,0)),INDEX('Recettes de base'!$J$5:$J$19,MATCH(A370,'Recettes de base'!$H$5:$H$19,0)),"")))</f>
        <v/>
      </c>
      <c r="E370" s="15" t="str">
        <f>IF(OR(A370="",NOT(ISNUMBER(B370)),NOT(ISNUMBER(D370))),"",ROUND(B370*D370,2))</f>
        <v/>
      </c>
      <c r="F370" s="10" t="str">
        <f>IF(A370="","",IF(OR(ISNUMBER(MATCH(A370,'Ingrédients'!$A$5:$A$154,0)),ISNUMBER(MATCH(A370,'Recettes de base'!$H$5:$H$19,0))),IF(NOT(ISNUMBER(D370)),"prix manquant",IF(NOT(ISNUMBER(B370)),"quantité manquante",IF(ISNUMBER(MATCH(A370,'Ingrédients'!$A$5:$A$154,0)),"",IF(INDEX('Recettes de base'!$K$5:$K$19,MATCH(A370,'Recettes de base'!$H$5:$H$19,0))&gt;0,"recette de base incomplète","")))),"introuvable"))</f>
        <v/>
      </c>
      <c r="L370">
        <f>IF(F370="",0,1)</f>
        <v>0</v>
      </c>
    </row>
    <row r="371" spans="1:12" x14ac:dyDescent="0.25">
      <c r="A371" s="5"/>
      <c r="B371" s="12"/>
      <c r="C371" t="str">
        <f>IF(A371="","",IF(ISNUMBER(MATCH(A371,'Ingrédients'!$A$5:$A$154,0)),INDEX('Ingrédients'!$B$5:$B$154,MATCH(A371,'Ingrédients'!$A$5:$A$154,0)),IF(ISNUMBER(MATCH(A371,'Recettes de base'!$H$5:$H$19,0)),INDEX('Recettes de base'!$I$5:$I$19,MATCH(A371,'Recettes de base'!$H$5:$H$19,0)),"")))</f>
        <v/>
      </c>
      <c r="D371" s="13" t="str">
        <f>IF(A371="","",IF(ISNUMBER(MATCH(A371,'Ingrédients'!$A$5:$A$154,0)),INDEX('Ingrédients'!$G$5:$G$154,MATCH(A371,'Ingrédients'!$A$5:$A$154,0)),IF(ISNUMBER(MATCH(A371,'Recettes de base'!$H$5:$H$19,0)),INDEX('Recettes de base'!$J$5:$J$19,MATCH(A371,'Recettes de base'!$H$5:$H$19,0)),"")))</f>
        <v/>
      </c>
      <c r="E371" s="15" t="str">
        <f>IF(OR(A371="",NOT(ISNUMBER(B371)),NOT(ISNUMBER(D371))),"",ROUND(B371*D371,2))</f>
        <v/>
      </c>
      <c r="F371" s="10" t="str">
        <f>IF(A371="","",IF(OR(ISNUMBER(MATCH(A371,'Ingrédients'!$A$5:$A$154,0)),ISNUMBER(MATCH(A371,'Recettes de base'!$H$5:$H$19,0))),IF(NOT(ISNUMBER(D371)),"prix manquant",IF(NOT(ISNUMBER(B371)),"quantité manquante",IF(ISNUMBER(MATCH(A371,'Ingrédients'!$A$5:$A$154,0)),"",IF(INDEX('Recettes de base'!$K$5:$K$19,MATCH(A371,'Recettes de base'!$H$5:$H$19,0))&gt;0,"recette de base incomplète","")))),"introuvable"))</f>
        <v/>
      </c>
      <c r="L371">
        <f>IF(F371="",0,1)</f>
        <v>0</v>
      </c>
    </row>
    <row r="372" spans="1:12" x14ac:dyDescent="0.25">
      <c r="A372" s="5"/>
      <c r="B372" s="12"/>
      <c r="C372" t="str">
        <f>IF(A372="","",IF(ISNUMBER(MATCH(A372,'Ingrédients'!$A$5:$A$154,0)),INDEX('Ingrédients'!$B$5:$B$154,MATCH(A372,'Ingrédients'!$A$5:$A$154,0)),IF(ISNUMBER(MATCH(A372,'Recettes de base'!$H$5:$H$19,0)),INDEX('Recettes de base'!$I$5:$I$19,MATCH(A372,'Recettes de base'!$H$5:$H$19,0)),"")))</f>
        <v/>
      </c>
      <c r="D372" s="13" t="str">
        <f>IF(A372="","",IF(ISNUMBER(MATCH(A372,'Ingrédients'!$A$5:$A$154,0)),INDEX('Ingrédients'!$G$5:$G$154,MATCH(A372,'Ingrédients'!$A$5:$A$154,0)),IF(ISNUMBER(MATCH(A372,'Recettes de base'!$H$5:$H$19,0)),INDEX('Recettes de base'!$J$5:$J$19,MATCH(A372,'Recettes de base'!$H$5:$H$19,0)),"")))</f>
        <v/>
      </c>
      <c r="E372" s="15" t="str">
        <f>IF(OR(A372="",NOT(ISNUMBER(B372)),NOT(ISNUMBER(D372))),"",ROUND(B372*D372,2))</f>
        <v/>
      </c>
      <c r="F372" s="10" t="str">
        <f>IF(A372="","",IF(OR(ISNUMBER(MATCH(A372,'Ingrédients'!$A$5:$A$154,0)),ISNUMBER(MATCH(A372,'Recettes de base'!$H$5:$H$19,0))),IF(NOT(ISNUMBER(D372)),"prix manquant",IF(NOT(ISNUMBER(B372)),"quantité manquante",IF(ISNUMBER(MATCH(A372,'Ingrédients'!$A$5:$A$154,0)),"",IF(INDEX('Recettes de base'!$K$5:$K$19,MATCH(A372,'Recettes de base'!$H$5:$H$19,0))&gt;0,"recette de base incomplète","")))),"introuvable"))</f>
        <v/>
      </c>
      <c r="L372">
        <f>IF(F372="",0,1)</f>
        <v>0</v>
      </c>
    </row>
    <row r="373" spans="1:12" x14ac:dyDescent="0.25">
      <c r="A373" s="5"/>
      <c r="B373" s="12"/>
      <c r="C373" t="str">
        <f>IF(A373="","",IF(ISNUMBER(MATCH(A373,'Ingrédients'!$A$5:$A$154,0)),INDEX('Ingrédients'!$B$5:$B$154,MATCH(A373,'Ingrédients'!$A$5:$A$154,0)),IF(ISNUMBER(MATCH(A373,'Recettes de base'!$H$5:$H$19,0)),INDEX('Recettes de base'!$I$5:$I$19,MATCH(A373,'Recettes de base'!$H$5:$H$19,0)),"")))</f>
        <v/>
      </c>
      <c r="D373" s="13" t="str">
        <f>IF(A373="","",IF(ISNUMBER(MATCH(A373,'Ingrédients'!$A$5:$A$154,0)),INDEX('Ingrédients'!$G$5:$G$154,MATCH(A373,'Ingrédients'!$A$5:$A$154,0)),IF(ISNUMBER(MATCH(A373,'Recettes de base'!$H$5:$H$19,0)),INDEX('Recettes de base'!$J$5:$J$19,MATCH(A373,'Recettes de base'!$H$5:$H$19,0)),"")))</f>
        <v/>
      </c>
      <c r="E373" s="15" t="str">
        <f>IF(OR(A373="",NOT(ISNUMBER(B373)),NOT(ISNUMBER(D373))),"",ROUND(B373*D373,2))</f>
        <v/>
      </c>
      <c r="F373" s="10" t="str">
        <f>IF(A373="","",IF(OR(ISNUMBER(MATCH(A373,'Ingrédients'!$A$5:$A$154,0)),ISNUMBER(MATCH(A373,'Recettes de base'!$H$5:$H$19,0))),IF(NOT(ISNUMBER(D373)),"prix manquant",IF(NOT(ISNUMBER(B373)),"quantité manquante",IF(ISNUMBER(MATCH(A373,'Ingrédients'!$A$5:$A$154,0)),"",IF(INDEX('Recettes de base'!$K$5:$K$19,MATCH(A373,'Recettes de base'!$H$5:$H$19,0))&gt;0,"recette de base incomplète","")))),"introuvable"))</f>
        <v/>
      </c>
      <c r="L373">
        <f>IF(F373="",0,1)</f>
        <v>0</v>
      </c>
    </row>
    <row r="374" spans="1:12" x14ac:dyDescent="0.25">
      <c r="A374" s="5"/>
      <c r="B374" s="12"/>
      <c r="C374" t="str">
        <f>IF(A374="","",IF(ISNUMBER(MATCH(A374,'Ingrédients'!$A$5:$A$154,0)),INDEX('Ingrédients'!$B$5:$B$154,MATCH(A374,'Ingrédients'!$A$5:$A$154,0)),IF(ISNUMBER(MATCH(A374,'Recettes de base'!$H$5:$H$19,0)),INDEX('Recettes de base'!$I$5:$I$19,MATCH(A374,'Recettes de base'!$H$5:$H$19,0)),"")))</f>
        <v/>
      </c>
      <c r="D374" s="13" t="str">
        <f>IF(A374="","",IF(ISNUMBER(MATCH(A374,'Ingrédients'!$A$5:$A$154,0)),INDEX('Ingrédients'!$G$5:$G$154,MATCH(A374,'Ingrédients'!$A$5:$A$154,0)),IF(ISNUMBER(MATCH(A374,'Recettes de base'!$H$5:$H$19,0)),INDEX('Recettes de base'!$J$5:$J$19,MATCH(A374,'Recettes de base'!$H$5:$H$19,0)),"")))</f>
        <v/>
      </c>
      <c r="E374" s="15" t="str">
        <f>IF(OR(A374="",NOT(ISNUMBER(B374)),NOT(ISNUMBER(D374))),"",ROUND(B374*D374,2))</f>
        <v/>
      </c>
      <c r="F374" s="10" t="str">
        <f>IF(A374="","",IF(OR(ISNUMBER(MATCH(A374,'Ingrédients'!$A$5:$A$154,0)),ISNUMBER(MATCH(A374,'Recettes de base'!$H$5:$H$19,0))),IF(NOT(ISNUMBER(D374)),"prix manquant",IF(NOT(ISNUMBER(B374)),"quantité manquante",IF(ISNUMBER(MATCH(A374,'Ingrédients'!$A$5:$A$154,0)),"",IF(INDEX('Recettes de base'!$K$5:$K$19,MATCH(A374,'Recettes de base'!$H$5:$H$19,0))&gt;0,"recette de base incomplète","")))),"introuvable"))</f>
        <v/>
      </c>
      <c r="L374">
        <f>IF(F374="",0,1)</f>
        <v>0</v>
      </c>
    </row>
    <row r="375" spans="1:12" x14ac:dyDescent="0.25">
      <c r="A375" s="5"/>
      <c r="B375" s="12"/>
      <c r="C375" t="str">
        <f>IF(A375="","",IF(ISNUMBER(MATCH(A375,'Ingrédients'!$A$5:$A$154,0)),INDEX('Ingrédients'!$B$5:$B$154,MATCH(A375,'Ingrédients'!$A$5:$A$154,0)),IF(ISNUMBER(MATCH(A375,'Recettes de base'!$H$5:$H$19,0)),INDEX('Recettes de base'!$I$5:$I$19,MATCH(A375,'Recettes de base'!$H$5:$H$19,0)),"")))</f>
        <v/>
      </c>
      <c r="D375" s="13" t="str">
        <f>IF(A375="","",IF(ISNUMBER(MATCH(A375,'Ingrédients'!$A$5:$A$154,0)),INDEX('Ingrédients'!$G$5:$G$154,MATCH(A375,'Ingrédients'!$A$5:$A$154,0)),IF(ISNUMBER(MATCH(A375,'Recettes de base'!$H$5:$H$19,0)),INDEX('Recettes de base'!$J$5:$J$19,MATCH(A375,'Recettes de base'!$H$5:$H$19,0)),"")))</f>
        <v/>
      </c>
      <c r="E375" s="15" t="str">
        <f>IF(OR(A375="",NOT(ISNUMBER(B375)),NOT(ISNUMBER(D375))),"",ROUND(B375*D375,2))</f>
        <v/>
      </c>
      <c r="F375" s="10" t="str">
        <f>IF(A375="","",IF(OR(ISNUMBER(MATCH(A375,'Ingrédients'!$A$5:$A$154,0)),ISNUMBER(MATCH(A375,'Recettes de base'!$H$5:$H$19,0))),IF(NOT(ISNUMBER(D375)),"prix manquant",IF(NOT(ISNUMBER(B375)),"quantité manquante",IF(ISNUMBER(MATCH(A375,'Ingrédients'!$A$5:$A$154,0)),"",IF(INDEX('Recettes de base'!$K$5:$K$19,MATCH(A375,'Recettes de base'!$H$5:$H$19,0))&gt;0,"recette de base incomplète","")))),"introuvable"))</f>
        <v/>
      </c>
      <c r="L375">
        <f>IF(F375="",0,1)</f>
        <v>0</v>
      </c>
    </row>
    <row r="376" spans="1:12" x14ac:dyDescent="0.25">
      <c r="A376" s="5"/>
      <c r="B376" s="12"/>
      <c r="C376" t="str">
        <f>IF(A376="","",IF(ISNUMBER(MATCH(A376,'Ingrédients'!$A$5:$A$154,0)),INDEX('Ingrédients'!$B$5:$B$154,MATCH(A376,'Ingrédients'!$A$5:$A$154,0)),IF(ISNUMBER(MATCH(A376,'Recettes de base'!$H$5:$H$19,0)),INDEX('Recettes de base'!$I$5:$I$19,MATCH(A376,'Recettes de base'!$H$5:$H$19,0)),"")))</f>
        <v/>
      </c>
      <c r="D376" s="13" t="str">
        <f>IF(A376="","",IF(ISNUMBER(MATCH(A376,'Ingrédients'!$A$5:$A$154,0)),INDEX('Ingrédients'!$G$5:$G$154,MATCH(A376,'Ingrédients'!$A$5:$A$154,0)),IF(ISNUMBER(MATCH(A376,'Recettes de base'!$H$5:$H$19,0)),INDEX('Recettes de base'!$J$5:$J$19,MATCH(A376,'Recettes de base'!$H$5:$H$19,0)),"")))</f>
        <v/>
      </c>
      <c r="E376" s="15" t="str">
        <f>IF(OR(A376="",NOT(ISNUMBER(B376)),NOT(ISNUMBER(D376))),"",ROUND(B376*D376,2))</f>
        <v/>
      </c>
      <c r="F376" s="10" t="str">
        <f>IF(A376="","",IF(OR(ISNUMBER(MATCH(A376,'Ingrédients'!$A$5:$A$154,0)),ISNUMBER(MATCH(A376,'Recettes de base'!$H$5:$H$19,0))),IF(NOT(ISNUMBER(D376)),"prix manquant",IF(NOT(ISNUMBER(B376)),"quantité manquante",IF(ISNUMBER(MATCH(A376,'Ingrédients'!$A$5:$A$154,0)),"",IF(INDEX('Recettes de base'!$K$5:$K$19,MATCH(A376,'Recettes de base'!$H$5:$H$19,0))&gt;0,"recette de base incomplète","")))),"introuvable"))</f>
        <v/>
      </c>
      <c r="L376">
        <f>IF(F376="",0,1)</f>
        <v>0</v>
      </c>
    </row>
    <row r="377" spans="1:12" x14ac:dyDescent="0.25">
      <c r="A377" s="5"/>
      <c r="B377" s="12"/>
      <c r="C377" t="str">
        <f>IF(A377="","",IF(ISNUMBER(MATCH(A377,'Ingrédients'!$A$5:$A$154,0)),INDEX('Ingrédients'!$B$5:$B$154,MATCH(A377,'Ingrédients'!$A$5:$A$154,0)),IF(ISNUMBER(MATCH(A377,'Recettes de base'!$H$5:$H$19,0)),INDEX('Recettes de base'!$I$5:$I$19,MATCH(A377,'Recettes de base'!$H$5:$H$19,0)),"")))</f>
        <v/>
      </c>
      <c r="D377" s="13" t="str">
        <f>IF(A377="","",IF(ISNUMBER(MATCH(A377,'Ingrédients'!$A$5:$A$154,0)),INDEX('Ingrédients'!$G$5:$G$154,MATCH(A377,'Ingrédients'!$A$5:$A$154,0)),IF(ISNUMBER(MATCH(A377,'Recettes de base'!$H$5:$H$19,0)),INDEX('Recettes de base'!$J$5:$J$19,MATCH(A377,'Recettes de base'!$H$5:$H$19,0)),"")))</f>
        <v/>
      </c>
      <c r="E377" s="15" t="str">
        <f>IF(OR(A377="",NOT(ISNUMBER(B377)),NOT(ISNUMBER(D377))),"",ROUND(B377*D377,2))</f>
        <v/>
      </c>
      <c r="F377" s="10" t="str">
        <f>IF(A377="","",IF(OR(ISNUMBER(MATCH(A377,'Ingrédients'!$A$5:$A$154,0)),ISNUMBER(MATCH(A377,'Recettes de base'!$H$5:$H$19,0))),IF(NOT(ISNUMBER(D377)),"prix manquant",IF(NOT(ISNUMBER(B377)),"quantité manquante",IF(ISNUMBER(MATCH(A377,'Ingrédients'!$A$5:$A$154,0)),"",IF(INDEX('Recettes de base'!$K$5:$K$19,MATCH(A377,'Recettes de base'!$H$5:$H$19,0))&gt;0,"recette de base incomplète","")))),"introuvable"))</f>
        <v/>
      </c>
      <c r="L377">
        <f>IF(F377="",0,1)</f>
        <v>0</v>
      </c>
    </row>
    <row r="378" spans="1:12" x14ac:dyDescent="0.25">
      <c r="A378" s="5"/>
      <c r="B378" s="12"/>
      <c r="C378" t="str">
        <f>IF(A378="","",IF(ISNUMBER(MATCH(A378,'Ingrédients'!$A$5:$A$154,0)),INDEX('Ingrédients'!$B$5:$B$154,MATCH(A378,'Ingrédients'!$A$5:$A$154,0)),IF(ISNUMBER(MATCH(A378,'Recettes de base'!$H$5:$H$19,0)),INDEX('Recettes de base'!$I$5:$I$19,MATCH(A378,'Recettes de base'!$H$5:$H$19,0)),"")))</f>
        <v/>
      </c>
      <c r="D378" s="13" t="str">
        <f>IF(A378="","",IF(ISNUMBER(MATCH(A378,'Ingrédients'!$A$5:$A$154,0)),INDEX('Ingrédients'!$G$5:$G$154,MATCH(A378,'Ingrédients'!$A$5:$A$154,0)),IF(ISNUMBER(MATCH(A378,'Recettes de base'!$H$5:$H$19,0)),INDEX('Recettes de base'!$J$5:$J$19,MATCH(A378,'Recettes de base'!$H$5:$H$19,0)),"")))</f>
        <v/>
      </c>
      <c r="E378" s="15" t="str">
        <f>IF(OR(A378="",NOT(ISNUMBER(B378)),NOT(ISNUMBER(D378))),"",ROUND(B378*D378,2))</f>
        <v/>
      </c>
      <c r="F378" s="10" t="str">
        <f>IF(A378="","",IF(OR(ISNUMBER(MATCH(A378,'Ingrédients'!$A$5:$A$154,0)),ISNUMBER(MATCH(A378,'Recettes de base'!$H$5:$H$19,0))),IF(NOT(ISNUMBER(D378)),"prix manquant",IF(NOT(ISNUMBER(B378)),"quantité manquante",IF(ISNUMBER(MATCH(A378,'Ingrédients'!$A$5:$A$154,0)),"",IF(INDEX('Recettes de base'!$K$5:$K$19,MATCH(A378,'Recettes de base'!$H$5:$H$19,0))&gt;0,"recette de base incomplète","")))),"introuvable"))</f>
        <v/>
      </c>
      <c r="L378">
        <f>IF(F378="",0,1)</f>
        <v>0</v>
      </c>
    </row>
    <row r="379" spans="1:12" x14ac:dyDescent="0.25">
      <c r="A379" s="5"/>
      <c r="B379" s="12"/>
      <c r="C379" t="str">
        <f>IF(A379="","",IF(ISNUMBER(MATCH(A379,'Ingrédients'!$A$5:$A$154,0)),INDEX('Ingrédients'!$B$5:$B$154,MATCH(A379,'Ingrédients'!$A$5:$A$154,0)),IF(ISNUMBER(MATCH(A379,'Recettes de base'!$H$5:$H$19,0)),INDEX('Recettes de base'!$I$5:$I$19,MATCH(A379,'Recettes de base'!$H$5:$H$19,0)),"")))</f>
        <v/>
      </c>
      <c r="D379" s="13" t="str">
        <f>IF(A379="","",IF(ISNUMBER(MATCH(A379,'Ingrédients'!$A$5:$A$154,0)),INDEX('Ingrédients'!$G$5:$G$154,MATCH(A379,'Ingrédients'!$A$5:$A$154,0)),IF(ISNUMBER(MATCH(A379,'Recettes de base'!$H$5:$H$19,0)),INDEX('Recettes de base'!$J$5:$J$19,MATCH(A379,'Recettes de base'!$H$5:$H$19,0)),"")))</f>
        <v/>
      </c>
      <c r="E379" s="15" t="str">
        <f>IF(OR(A379="",NOT(ISNUMBER(B379)),NOT(ISNUMBER(D379))),"",ROUND(B379*D379,2))</f>
        <v/>
      </c>
      <c r="F379" s="10" t="str">
        <f>IF(A379="","",IF(OR(ISNUMBER(MATCH(A379,'Ingrédients'!$A$5:$A$154,0)),ISNUMBER(MATCH(A379,'Recettes de base'!$H$5:$H$19,0))),IF(NOT(ISNUMBER(D379)),"prix manquant",IF(NOT(ISNUMBER(B379)),"quantité manquante",IF(ISNUMBER(MATCH(A379,'Ingrédients'!$A$5:$A$154,0)),"",IF(INDEX('Recettes de base'!$K$5:$K$19,MATCH(A379,'Recettes de base'!$H$5:$H$19,0))&gt;0,"recette de base incomplète","")))),"introuvable"))</f>
        <v/>
      </c>
      <c r="L379">
        <f>IF(F379="",0,1)</f>
        <v>0</v>
      </c>
    </row>
    <row r="380" spans="1:12" x14ac:dyDescent="0.25">
      <c r="A380" s="5"/>
      <c r="B380" s="12"/>
      <c r="C380" t="str">
        <f>IF(A380="","",IF(ISNUMBER(MATCH(A380,'Ingrédients'!$A$5:$A$154,0)),INDEX('Ingrédients'!$B$5:$B$154,MATCH(A380,'Ingrédients'!$A$5:$A$154,0)),IF(ISNUMBER(MATCH(A380,'Recettes de base'!$H$5:$H$19,0)),INDEX('Recettes de base'!$I$5:$I$19,MATCH(A380,'Recettes de base'!$H$5:$H$19,0)),"")))</f>
        <v/>
      </c>
      <c r="D380" s="13" t="str">
        <f>IF(A380="","",IF(ISNUMBER(MATCH(A380,'Ingrédients'!$A$5:$A$154,0)),INDEX('Ingrédients'!$G$5:$G$154,MATCH(A380,'Ingrédients'!$A$5:$A$154,0)),IF(ISNUMBER(MATCH(A380,'Recettes de base'!$H$5:$H$19,0)),INDEX('Recettes de base'!$J$5:$J$19,MATCH(A380,'Recettes de base'!$H$5:$H$19,0)),"")))</f>
        <v/>
      </c>
      <c r="E380" s="15" t="str">
        <f>IF(OR(A380="",NOT(ISNUMBER(B380)),NOT(ISNUMBER(D380))),"",ROUND(B380*D380,2))</f>
        <v/>
      </c>
      <c r="F380" s="10" t="str">
        <f>IF(A380="","",IF(OR(ISNUMBER(MATCH(A380,'Ingrédients'!$A$5:$A$154,0)),ISNUMBER(MATCH(A380,'Recettes de base'!$H$5:$H$19,0))),IF(NOT(ISNUMBER(D380)),"prix manquant",IF(NOT(ISNUMBER(B380)),"quantité manquante",IF(ISNUMBER(MATCH(A380,'Ingrédients'!$A$5:$A$154,0)),"",IF(INDEX('Recettes de base'!$K$5:$K$19,MATCH(A380,'Recettes de base'!$H$5:$H$19,0))&gt;0,"recette de base incomplète","")))),"introuvable"))</f>
        <v/>
      </c>
      <c r="L380">
        <f>IF(F380="",0,1)</f>
        <v>0</v>
      </c>
    </row>
    <row r="381" spans="1:12" x14ac:dyDescent="0.25">
      <c r="A381" s="5"/>
      <c r="B381" s="12"/>
      <c r="C381" t="str">
        <f>IF(A381="","",IF(ISNUMBER(MATCH(A381,'Ingrédients'!$A$5:$A$154,0)),INDEX('Ingrédients'!$B$5:$B$154,MATCH(A381,'Ingrédients'!$A$5:$A$154,0)),IF(ISNUMBER(MATCH(A381,'Recettes de base'!$H$5:$H$19,0)),INDEX('Recettes de base'!$I$5:$I$19,MATCH(A381,'Recettes de base'!$H$5:$H$19,0)),"")))</f>
        <v/>
      </c>
      <c r="D381" s="13" t="str">
        <f>IF(A381="","",IF(ISNUMBER(MATCH(A381,'Ingrédients'!$A$5:$A$154,0)),INDEX('Ingrédients'!$G$5:$G$154,MATCH(A381,'Ingrédients'!$A$5:$A$154,0)),IF(ISNUMBER(MATCH(A381,'Recettes de base'!$H$5:$H$19,0)),INDEX('Recettes de base'!$J$5:$J$19,MATCH(A381,'Recettes de base'!$H$5:$H$19,0)),"")))</f>
        <v/>
      </c>
      <c r="E381" s="15" t="str">
        <f>IF(OR(A381="",NOT(ISNUMBER(B381)),NOT(ISNUMBER(D381))),"",ROUND(B381*D381,2))</f>
        <v/>
      </c>
      <c r="F381" s="10" t="str">
        <f>IF(A381="","",IF(OR(ISNUMBER(MATCH(A381,'Ingrédients'!$A$5:$A$154,0)),ISNUMBER(MATCH(A381,'Recettes de base'!$H$5:$H$19,0))),IF(NOT(ISNUMBER(D381)),"prix manquant",IF(NOT(ISNUMBER(B381)),"quantité manquante",IF(ISNUMBER(MATCH(A381,'Ingrédients'!$A$5:$A$154,0)),"",IF(INDEX('Recettes de base'!$K$5:$K$19,MATCH(A381,'Recettes de base'!$H$5:$H$19,0))&gt;0,"recette de base incomplète","")))),"introuvable"))</f>
        <v/>
      </c>
      <c r="L381">
        <f>IF(F381="",0,1)</f>
        <v>0</v>
      </c>
    </row>
    <row r="382" spans="1:5" x14ac:dyDescent="0.25">
      <c r="A382" s="16" t="s">
        <v>47</v>
      </c>
      <c r="E382" s="9" t="str">
        <f>IF(A365="","",ROUND(SUM(E367:E381),2))</f>
        <v/>
      </c>
    </row>
    <row r="383" spans="1:5" x14ac:dyDescent="0.25">
      <c r="A383" s="16" t="s">
        <v>50</v>
      </c>
      <c r="E383" s="9" t="str">
        <f>IF(OR(A365="",NOT(ISNUMBER(C365))),"",IF(C365&lt;=0,"",ROUND(E382/C365,2)))</f>
        <v/>
      </c>
    </row>
    <row r="385" spans="1:5" x14ac:dyDescent="0.25">
      <c r="A385" s="11"/>
      <c r="B385" s="2" t="s">
        <v>52</v>
      </c>
      <c r="C385" s="5"/>
      <c r="D385" s="2" t="str">
        <f>IF(C385=1,"portion","portions")</f>
        <v>portions</v>
      </c>
      <c r="E385" s="10" t="str">
        <f>IF(A385="","",IF(COUNTIF($H$5:$H$34,A385)&gt;1,"nom en double, seul le premier compte",IF(NOT(ISNUMBER(C385)),"«donne … portions» manque",IF(C385&lt;=0,"«donne … portions» manque",IF(SUM(L387:L401)&gt;0,"vérifier les lignes avec remarque","")))))</f>
        <v/>
      </c>
    </row>
    <row r="386" spans="1:6" x14ac:dyDescent="0.25">
      <c r="A386" s="4" t="s">
        <v>43</v>
      </c>
      <c r="B386" s="4" t="s">
        <v>44</v>
      </c>
      <c r="C386" s="4" t="s">
        <v>18</v>
      </c>
      <c r="D386" s="4" t="s">
        <v>45</v>
      </c>
      <c r="E386" s="4" t="s">
        <v>46</v>
      </c>
      <c r="F386" s="4" t="s">
        <v>24</v>
      </c>
    </row>
    <row r="387" spans="1:12" x14ac:dyDescent="0.25">
      <c r="A387" s="5"/>
      <c r="B387" s="12"/>
      <c r="C387" t="str">
        <f>IF(A387="","",IF(ISNUMBER(MATCH(A387,'Ingrédients'!$A$5:$A$154,0)),INDEX('Ingrédients'!$B$5:$B$154,MATCH(A387,'Ingrédients'!$A$5:$A$154,0)),IF(ISNUMBER(MATCH(A387,'Recettes de base'!$H$5:$H$19,0)),INDEX('Recettes de base'!$I$5:$I$19,MATCH(A387,'Recettes de base'!$H$5:$H$19,0)),"")))</f>
        <v/>
      </c>
      <c r="D387" s="13" t="str">
        <f>IF(A387="","",IF(ISNUMBER(MATCH(A387,'Ingrédients'!$A$5:$A$154,0)),INDEX('Ingrédients'!$G$5:$G$154,MATCH(A387,'Ingrédients'!$A$5:$A$154,0)),IF(ISNUMBER(MATCH(A387,'Recettes de base'!$H$5:$H$19,0)),INDEX('Recettes de base'!$J$5:$J$19,MATCH(A387,'Recettes de base'!$H$5:$H$19,0)),"")))</f>
        <v/>
      </c>
      <c r="E387" s="15" t="str">
        <f>IF(OR(A387="",NOT(ISNUMBER(B387)),NOT(ISNUMBER(D387))),"",ROUND(B387*D387,2))</f>
        <v/>
      </c>
      <c r="F387" s="10" t="str">
        <f>IF(A387="","",IF(OR(ISNUMBER(MATCH(A387,'Ingrédients'!$A$5:$A$154,0)),ISNUMBER(MATCH(A387,'Recettes de base'!$H$5:$H$19,0))),IF(NOT(ISNUMBER(D387)),"prix manquant",IF(NOT(ISNUMBER(B387)),"quantité manquante",IF(ISNUMBER(MATCH(A387,'Ingrédients'!$A$5:$A$154,0)),"",IF(INDEX('Recettes de base'!$K$5:$K$19,MATCH(A387,'Recettes de base'!$H$5:$H$19,0))&gt;0,"recette de base incomplète","")))),"introuvable"))</f>
        <v/>
      </c>
      <c r="L387">
        <f>IF(F387="",0,1)</f>
        <v>0</v>
      </c>
    </row>
    <row r="388" spans="1:12" x14ac:dyDescent="0.25">
      <c r="A388" s="5"/>
      <c r="B388" s="12"/>
      <c r="C388" t="str">
        <f>IF(A388="","",IF(ISNUMBER(MATCH(A388,'Ingrédients'!$A$5:$A$154,0)),INDEX('Ingrédients'!$B$5:$B$154,MATCH(A388,'Ingrédients'!$A$5:$A$154,0)),IF(ISNUMBER(MATCH(A388,'Recettes de base'!$H$5:$H$19,0)),INDEX('Recettes de base'!$I$5:$I$19,MATCH(A388,'Recettes de base'!$H$5:$H$19,0)),"")))</f>
        <v/>
      </c>
      <c r="D388" s="13" t="str">
        <f>IF(A388="","",IF(ISNUMBER(MATCH(A388,'Ingrédients'!$A$5:$A$154,0)),INDEX('Ingrédients'!$G$5:$G$154,MATCH(A388,'Ingrédients'!$A$5:$A$154,0)),IF(ISNUMBER(MATCH(A388,'Recettes de base'!$H$5:$H$19,0)),INDEX('Recettes de base'!$J$5:$J$19,MATCH(A388,'Recettes de base'!$H$5:$H$19,0)),"")))</f>
        <v/>
      </c>
      <c r="E388" s="15" t="str">
        <f>IF(OR(A388="",NOT(ISNUMBER(B388)),NOT(ISNUMBER(D388))),"",ROUND(B388*D388,2))</f>
        <v/>
      </c>
      <c r="F388" s="10" t="str">
        <f>IF(A388="","",IF(OR(ISNUMBER(MATCH(A388,'Ingrédients'!$A$5:$A$154,0)),ISNUMBER(MATCH(A388,'Recettes de base'!$H$5:$H$19,0))),IF(NOT(ISNUMBER(D388)),"prix manquant",IF(NOT(ISNUMBER(B388)),"quantité manquante",IF(ISNUMBER(MATCH(A388,'Ingrédients'!$A$5:$A$154,0)),"",IF(INDEX('Recettes de base'!$K$5:$K$19,MATCH(A388,'Recettes de base'!$H$5:$H$19,0))&gt;0,"recette de base incomplète","")))),"introuvable"))</f>
        <v/>
      </c>
      <c r="L388">
        <f>IF(F388="",0,1)</f>
        <v>0</v>
      </c>
    </row>
    <row r="389" spans="1:12" x14ac:dyDescent="0.25">
      <c r="A389" s="5"/>
      <c r="B389" s="12"/>
      <c r="C389" t="str">
        <f>IF(A389="","",IF(ISNUMBER(MATCH(A389,'Ingrédients'!$A$5:$A$154,0)),INDEX('Ingrédients'!$B$5:$B$154,MATCH(A389,'Ingrédients'!$A$5:$A$154,0)),IF(ISNUMBER(MATCH(A389,'Recettes de base'!$H$5:$H$19,0)),INDEX('Recettes de base'!$I$5:$I$19,MATCH(A389,'Recettes de base'!$H$5:$H$19,0)),"")))</f>
        <v/>
      </c>
      <c r="D389" s="13" t="str">
        <f>IF(A389="","",IF(ISNUMBER(MATCH(A389,'Ingrédients'!$A$5:$A$154,0)),INDEX('Ingrédients'!$G$5:$G$154,MATCH(A389,'Ingrédients'!$A$5:$A$154,0)),IF(ISNUMBER(MATCH(A389,'Recettes de base'!$H$5:$H$19,0)),INDEX('Recettes de base'!$J$5:$J$19,MATCH(A389,'Recettes de base'!$H$5:$H$19,0)),"")))</f>
        <v/>
      </c>
      <c r="E389" s="15" t="str">
        <f>IF(OR(A389="",NOT(ISNUMBER(B389)),NOT(ISNUMBER(D389))),"",ROUND(B389*D389,2))</f>
        <v/>
      </c>
      <c r="F389" s="10" t="str">
        <f>IF(A389="","",IF(OR(ISNUMBER(MATCH(A389,'Ingrédients'!$A$5:$A$154,0)),ISNUMBER(MATCH(A389,'Recettes de base'!$H$5:$H$19,0))),IF(NOT(ISNUMBER(D389)),"prix manquant",IF(NOT(ISNUMBER(B389)),"quantité manquante",IF(ISNUMBER(MATCH(A389,'Ingrédients'!$A$5:$A$154,0)),"",IF(INDEX('Recettes de base'!$K$5:$K$19,MATCH(A389,'Recettes de base'!$H$5:$H$19,0))&gt;0,"recette de base incomplète","")))),"introuvable"))</f>
        <v/>
      </c>
      <c r="L389">
        <f>IF(F389="",0,1)</f>
        <v>0</v>
      </c>
    </row>
    <row r="390" spans="1:12" x14ac:dyDescent="0.25">
      <c r="A390" s="5"/>
      <c r="B390" s="12"/>
      <c r="C390" t="str">
        <f>IF(A390="","",IF(ISNUMBER(MATCH(A390,'Ingrédients'!$A$5:$A$154,0)),INDEX('Ingrédients'!$B$5:$B$154,MATCH(A390,'Ingrédients'!$A$5:$A$154,0)),IF(ISNUMBER(MATCH(A390,'Recettes de base'!$H$5:$H$19,0)),INDEX('Recettes de base'!$I$5:$I$19,MATCH(A390,'Recettes de base'!$H$5:$H$19,0)),"")))</f>
        <v/>
      </c>
      <c r="D390" s="13" t="str">
        <f>IF(A390="","",IF(ISNUMBER(MATCH(A390,'Ingrédients'!$A$5:$A$154,0)),INDEX('Ingrédients'!$G$5:$G$154,MATCH(A390,'Ingrédients'!$A$5:$A$154,0)),IF(ISNUMBER(MATCH(A390,'Recettes de base'!$H$5:$H$19,0)),INDEX('Recettes de base'!$J$5:$J$19,MATCH(A390,'Recettes de base'!$H$5:$H$19,0)),"")))</f>
        <v/>
      </c>
      <c r="E390" s="15" t="str">
        <f>IF(OR(A390="",NOT(ISNUMBER(B390)),NOT(ISNUMBER(D390))),"",ROUND(B390*D390,2))</f>
        <v/>
      </c>
      <c r="F390" s="10" t="str">
        <f>IF(A390="","",IF(OR(ISNUMBER(MATCH(A390,'Ingrédients'!$A$5:$A$154,0)),ISNUMBER(MATCH(A390,'Recettes de base'!$H$5:$H$19,0))),IF(NOT(ISNUMBER(D390)),"prix manquant",IF(NOT(ISNUMBER(B390)),"quantité manquante",IF(ISNUMBER(MATCH(A390,'Ingrédients'!$A$5:$A$154,0)),"",IF(INDEX('Recettes de base'!$K$5:$K$19,MATCH(A390,'Recettes de base'!$H$5:$H$19,0))&gt;0,"recette de base incomplète","")))),"introuvable"))</f>
        <v/>
      </c>
      <c r="L390">
        <f>IF(F390="",0,1)</f>
        <v>0</v>
      </c>
    </row>
    <row r="391" spans="1:12" x14ac:dyDescent="0.25">
      <c r="A391" s="5"/>
      <c r="B391" s="12"/>
      <c r="C391" t="str">
        <f>IF(A391="","",IF(ISNUMBER(MATCH(A391,'Ingrédients'!$A$5:$A$154,0)),INDEX('Ingrédients'!$B$5:$B$154,MATCH(A391,'Ingrédients'!$A$5:$A$154,0)),IF(ISNUMBER(MATCH(A391,'Recettes de base'!$H$5:$H$19,0)),INDEX('Recettes de base'!$I$5:$I$19,MATCH(A391,'Recettes de base'!$H$5:$H$19,0)),"")))</f>
        <v/>
      </c>
      <c r="D391" s="13" t="str">
        <f>IF(A391="","",IF(ISNUMBER(MATCH(A391,'Ingrédients'!$A$5:$A$154,0)),INDEX('Ingrédients'!$G$5:$G$154,MATCH(A391,'Ingrédients'!$A$5:$A$154,0)),IF(ISNUMBER(MATCH(A391,'Recettes de base'!$H$5:$H$19,0)),INDEX('Recettes de base'!$J$5:$J$19,MATCH(A391,'Recettes de base'!$H$5:$H$19,0)),"")))</f>
        <v/>
      </c>
      <c r="E391" s="15" t="str">
        <f>IF(OR(A391="",NOT(ISNUMBER(B391)),NOT(ISNUMBER(D391))),"",ROUND(B391*D391,2))</f>
        <v/>
      </c>
      <c r="F391" s="10" t="str">
        <f>IF(A391="","",IF(OR(ISNUMBER(MATCH(A391,'Ingrédients'!$A$5:$A$154,0)),ISNUMBER(MATCH(A391,'Recettes de base'!$H$5:$H$19,0))),IF(NOT(ISNUMBER(D391)),"prix manquant",IF(NOT(ISNUMBER(B391)),"quantité manquante",IF(ISNUMBER(MATCH(A391,'Ingrédients'!$A$5:$A$154,0)),"",IF(INDEX('Recettes de base'!$K$5:$K$19,MATCH(A391,'Recettes de base'!$H$5:$H$19,0))&gt;0,"recette de base incomplète","")))),"introuvable"))</f>
        <v/>
      </c>
      <c r="L391">
        <f>IF(F391="",0,1)</f>
        <v>0</v>
      </c>
    </row>
    <row r="392" spans="1:12" x14ac:dyDescent="0.25">
      <c r="A392" s="5"/>
      <c r="B392" s="12"/>
      <c r="C392" t="str">
        <f>IF(A392="","",IF(ISNUMBER(MATCH(A392,'Ingrédients'!$A$5:$A$154,0)),INDEX('Ingrédients'!$B$5:$B$154,MATCH(A392,'Ingrédients'!$A$5:$A$154,0)),IF(ISNUMBER(MATCH(A392,'Recettes de base'!$H$5:$H$19,0)),INDEX('Recettes de base'!$I$5:$I$19,MATCH(A392,'Recettes de base'!$H$5:$H$19,0)),"")))</f>
        <v/>
      </c>
      <c r="D392" s="13" t="str">
        <f>IF(A392="","",IF(ISNUMBER(MATCH(A392,'Ingrédients'!$A$5:$A$154,0)),INDEX('Ingrédients'!$G$5:$G$154,MATCH(A392,'Ingrédients'!$A$5:$A$154,0)),IF(ISNUMBER(MATCH(A392,'Recettes de base'!$H$5:$H$19,0)),INDEX('Recettes de base'!$J$5:$J$19,MATCH(A392,'Recettes de base'!$H$5:$H$19,0)),"")))</f>
        <v/>
      </c>
      <c r="E392" s="15" t="str">
        <f>IF(OR(A392="",NOT(ISNUMBER(B392)),NOT(ISNUMBER(D392))),"",ROUND(B392*D392,2))</f>
        <v/>
      </c>
      <c r="F392" s="10" t="str">
        <f>IF(A392="","",IF(OR(ISNUMBER(MATCH(A392,'Ingrédients'!$A$5:$A$154,0)),ISNUMBER(MATCH(A392,'Recettes de base'!$H$5:$H$19,0))),IF(NOT(ISNUMBER(D392)),"prix manquant",IF(NOT(ISNUMBER(B392)),"quantité manquante",IF(ISNUMBER(MATCH(A392,'Ingrédients'!$A$5:$A$154,0)),"",IF(INDEX('Recettes de base'!$K$5:$K$19,MATCH(A392,'Recettes de base'!$H$5:$H$19,0))&gt;0,"recette de base incomplète","")))),"introuvable"))</f>
        <v/>
      </c>
      <c r="L392">
        <f>IF(F392="",0,1)</f>
        <v>0</v>
      </c>
    </row>
    <row r="393" spans="1:12" x14ac:dyDescent="0.25">
      <c r="A393" s="5"/>
      <c r="B393" s="12"/>
      <c r="C393" t="str">
        <f>IF(A393="","",IF(ISNUMBER(MATCH(A393,'Ingrédients'!$A$5:$A$154,0)),INDEX('Ingrédients'!$B$5:$B$154,MATCH(A393,'Ingrédients'!$A$5:$A$154,0)),IF(ISNUMBER(MATCH(A393,'Recettes de base'!$H$5:$H$19,0)),INDEX('Recettes de base'!$I$5:$I$19,MATCH(A393,'Recettes de base'!$H$5:$H$19,0)),"")))</f>
        <v/>
      </c>
      <c r="D393" s="13" t="str">
        <f>IF(A393="","",IF(ISNUMBER(MATCH(A393,'Ingrédients'!$A$5:$A$154,0)),INDEX('Ingrédients'!$G$5:$G$154,MATCH(A393,'Ingrédients'!$A$5:$A$154,0)),IF(ISNUMBER(MATCH(A393,'Recettes de base'!$H$5:$H$19,0)),INDEX('Recettes de base'!$J$5:$J$19,MATCH(A393,'Recettes de base'!$H$5:$H$19,0)),"")))</f>
        <v/>
      </c>
      <c r="E393" s="15" t="str">
        <f>IF(OR(A393="",NOT(ISNUMBER(B393)),NOT(ISNUMBER(D393))),"",ROUND(B393*D393,2))</f>
        <v/>
      </c>
      <c r="F393" s="10" t="str">
        <f>IF(A393="","",IF(OR(ISNUMBER(MATCH(A393,'Ingrédients'!$A$5:$A$154,0)),ISNUMBER(MATCH(A393,'Recettes de base'!$H$5:$H$19,0))),IF(NOT(ISNUMBER(D393)),"prix manquant",IF(NOT(ISNUMBER(B393)),"quantité manquante",IF(ISNUMBER(MATCH(A393,'Ingrédients'!$A$5:$A$154,0)),"",IF(INDEX('Recettes de base'!$K$5:$K$19,MATCH(A393,'Recettes de base'!$H$5:$H$19,0))&gt;0,"recette de base incomplète","")))),"introuvable"))</f>
        <v/>
      </c>
      <c r="L393">
        <f>IF(F393="",0,1)</f>
        <v>0</v>
      </c>
    </row>
    <row r="394" spans="1:12" x14ac:dyDescent="0.25">
      <c r="A394" s="5"/>
      <c r="B394" s="12"/>
      <c r="C394" t="str">
        <f>IF(A394="","",IF(ISNUMBER(MATCH(A394,'Ingrédients'!$A$5:$A$154,0)),INDEX('Ingrédients'!$B$5:$B$154,MATCH(A394,'Ingrédients'!$A$5:$A$154,0)),IF(ISNUMBER(MATCH(A394,'Recettes de base'!$H$5:$H$19,0)),INDEX('Recettes de base'!$I$5:$I$19,MATCH(A394,'Recettes de base'!$H$5:$H$19,0)),"")))</f>
        <v/>
      </c>
      <c r="D394" s="13" t="str">
        <f>IF(A394="","",IF(ISNUMBER(MATCH(A394,'Ingrédients'!$A$5:$A$154,0)),INDEX('Ingrédients'!$G$5:$G$154,MATCH(A394,'Ingrédients'!$A$5:$A$154,0)),IF(ISNUMBER(MATCH(A394,'Recettes de base'!$H$5:$H$19,0)),INDEX('Recettes de base'!$J$5:$J$19,MATCH(A394,'Recettes de base'!$H$5:$H$19,0)),"")))</f>
        <v/>
      </c>
      <c r="E394" s="15" t="str">
        <f>IF(OR(A394="",NOT(ISNUMBER(B394)),NOT(ISNUMBER(D394))),"",ROUND(B394*D394,2))</f>
        <v/>
      </c>
      <c r="F394" s="10" t="str">
        <f>IF(A394="","",IF(OR(ISNUMBER(MATCH(A394,'Ingrédients'!$A$5:$A$154,0)),ISNUMBER(MATCH(A394,'Recettes de base'!$H$5:$H$19,0))),IF(NOT(ISNUMBER(D394)),"prix manquant",IF(NOT(ISNUMBER(B394)),"quantité manquante",IF(ISNUMBER(MATCH(A394,'Ingrédients'!$A$5:$A$154,0)),"",IF(INDEX('Recettes de base'!$K$5:$K$19,MATCH(A394,'Recettes de base'!$H$5:$H$19,0))&gt;0,"recette de base incomplète","")))),"introuvable"))</f>
        <v/>
      </c>
      <c r="L394">
        <f>IF(F394="",0,1)</f>
        <v>0</v>
      </c>
    </row>
    <row r="395" spans="1:12" x14ac:dyDescent="0.25">
      <c r="A395" s="5"/>
      <c r="B395" s="12"/>
      <c r="C395" t="str">
        <f>IF(A395="","",IF(ISNUMBER(MATCH(A395,'Ingrédients'!$A$5:$A$154,0)),INDEX('Ingrédients'!$B$5:$B$154,MATCH(A395,'Ingrédients'!$A$5:$A$154,0)),IF(ISNUMBER(MATCH(A395,'Recettes de base'!$H$5:$H$19,0)),INDEX('Recettes de base'!$I$5:$I$19,MATCH(A395,'Recettes de base'!$H$5:$H$19,0)),"")))</f>
        <v/>
      </c>
      <c r="D395" s="13" t="str">
        <f>IF(A395="","",IF(ISNUMBER(MATCH(A395,'Ingrédients'!$A$5:$A$154,0)),INDEX('Ingrédients'!$G$5:$G$154,MATCH(A395,'Ingrédients'!$A$5:$A$154,0)),IF(ISNUMBER(MATCH(A395,'Recettes de base'!$H$5:$H$19,0)),INDEX('Recettes de base'!$J$5:$J$19,MATCH(A395,'Recettes de base'!$H$5:$H$19,0)),"")))</f>
        <v/>
      </c>
      <c r="E395" s="15" t="str">
        <f>IF(OR(A395="",NOT(ISNUMBER(B395)),NOT(ISNUMBER(D395))),"",ROUND(B395*D395,2))</f>
        <v/>
      </c>
      <c r="F395" s="10" t="str">
        <f>IF(A395="","",IF(OR(ISNUMBER(MATCH(A395,'Ingrédients'!$A$5:$A$154,0)),ISNUMBER(MATCH(A395,'Recettes de base'!$H$5:$H$19,0))),IF(NOT(ISNUMBER(D395)),"prix manquant",IF(NOT(ISNUMBER(B395)),"quantité manquante",IF(ISNUMBER(MATCH(A395,'Ingrédients'!$A$5:$A$154,0)),"",IF(INDEX('Recettes de base'!$K$5:$K$19,MATCH(A395,'Recettes de base'!$H$5:$H$19,0))&gt;0,"recette de base incomplète","")))),"introuvable"))</f>
        <v/>
      </c>
      <c r="L395">
        <f>IF(F395="",0,1)</f>
        <v>0</v>
      </c>
    </row>
    <row r="396" spans="1:12" x14ac:dyDescent="0.25">
      <c r="A396" s="5"/>
      <c r="B396" s="12"/>
      <c r="C396" t="str">
        <f>IF(A396="","",IF(ISNUMBER(MATCH(A396,'Ingrédients'!$A$5:$A$154,0)),INDEX('Ingrédients'!$B$5:$B$154,MATCH(A396,'Ingrédients'!$A$5:$A$154,0)),IF(ISNUMBER(MATCH(A396,'Recettes de base'!$H$5:$H$19,0)),INDEX('Recettes de base'!$I$5:$I$19,MATCH(A396,'Recettes de base'!$H$5:$H$19,0)),"")))</f>
        <v/>
      </c>
      <c r="D396" s="13" t="str">
        <f>IF(A396="","",IF(ISNUMBER(MATCH(A396,'Ingrédients'!$A$5:$A$154,0)),INDEX('Ingrédients'!$G$5:$G$154,MATCH(A396,'Ingrédients'!$A$5:$A$154,0)),IF(ISNUMBER(MATCH(A396,'Recettes de base'!$H$5:$H$19,0)),INDEX('Recettes de base'!$J$5:$J$19,MATCH(A396,'Recettes de base'!$H$5:$H$19,0)),"")))</f>
        <v/>
      </c>
      <c r="E396" s="15" t="str">
        <f>IF(OR(A396="",NOT(ISNUMBER(B396)),NOT(ISNUMBER(D396))),"",ROUND(B396*D396,2))</f>
        <v/>
      </c>
      <c r="F396" s="10" t="str">
        <f>IF(A396="","",IF(OR(ISNUMBER(MATCH(A396,'Ingrédients'!$A$5:$A$154,0)),ISNUMBER(MATCH(A396,'Recettes de base'!$H$5:$H$19,0))),IF(NOT(ISNUMBER(D396)),"prix manquant",IF(NOT(ISNUMBER(B396)),"quantité manquante",IF(ISNUMBER(MATCH(A396,'Ingrédients'!$A$5:$A$154,0)),"",IF(INDEX('Recettes de base'!$K$5:$K$19,MATCH(A396,'Recettes de base'!$H$5:$H$19,0))&gt;0,"recette de base incomplète","")))),"introuvable"))</f>
        <v/>
      </c>
      <c r="L396">
        <f>IF(F396="",0,1)</f>
        <v>0</v>
      </c>
    </row>
    <row r="397" spans="1:12" x14ac:dyDescent="0.25">
      <c r="A397" s="5"/>
      <c r="B397" s="12"/>
      <c r="C397" t="str">
        <f>IF(A397="","",IF(ISNUMBER(MATCH(A397,'Ingrédients'!$A$5:$A$154,0)),INDEX('Ingrédients'!$B$5:$B$154,MATCH(A397,'Ingrédients'!$A$5:$A$154,0)),IF(ISNUMBER(MATCH(A397,'Recettes de base'!$H$5:$H$19,0)),INDEX('Recettes de base'!$I$5:$I$19,MATCH(A397,'Recettes de base'!$H$5:$H$19,0)),"")))</f>
        <v/>
      </c>
      <c r="D397" s="13" t="str">
        <f>IF(A397="","",IF(ISNUMBER(MATCH(A397,'Ingrédients'!$A$5:$A$154,0)),INDEX('Ingrédients'!$G$5:$G$154,MATCH(A397,'Ingrédients'!$A$5:$A$154,0)),IF(ISNUMBER(MATCH(A397,'Recettes de base'!$H$5:$H$19,0)),INDEX('Recettes de base'!$J$5:$J$19,MATCH(A397,'Recettes de base'!$H$5:$H$19,0)),"")))</f>
        <v/>
      </c>
      <c r="E397" s="15" t="str">
        <f>IF(OR(A397="",NOT(ISNUMBER(B397)),NOT(ISNUMBER(D397))),"",ROUND(B397*D397,2))</f>
        <v/>
      </c>
      <c r="F397" s="10" t="str">
        <f>IF(A397="","",IF(OR(ISNUMBER(MATCH(A397,'Ingrédients'!$A$5:$A$154,0)),ISNUMBER(MATCH(A397,'Recettes de base'!$H$5:$H$19,0))),IF(NOT(ISNUMBER(D397)),"prix manquant",IF(NOT(ISNUMBER(B397)),"quantité manquante",IF(ISNUMBER(MATCH(A397,'Ingrédients'!$A$5:$A$154,0)),"",IF(INDEX('Recettes de base'!$K$5:$K$19,MATCH(A397,'Recettes de base'!$H$5:$H$19,0))&gt;0,"recette de base incomplète","")))),"introuvable"))</f>
        <v/>
      </c>
      <c r="L397">
        <f>IF(F397="",0,1)</f>
        <v>0</v>
      </c>
    </row>
    <row r="398" spans="1:12" x14ac:dyDescent="0.25">
      <c r="A398" s="5"/>
      <c r="B398" s="12"/>
      <c r="C398" t="str">
        <f>IF(A398="","",IF(ISNUMBER(MATCH(A398,'Ingrédients'!$A$5:$A$154,0)),INDEX('Ingrédients'!$B$5:$B$154,MATCH(A398,'Ingrédients'!$A$5:$A$154,0)),IF(ISNUMBER(MATCH(A398,'Recettes de base'!$H$5:$H$19,0)),INDEX('Recettes de base'!$I$5:$I$19,MATCH(A398,'Recettes de base'!$H$5:$H$19,0)),"")))</f>
        <v/>
      </c>
      <c r="D398" s="13" t="str">
        <f>IF(A398="","",IF(ISNUMBER(MATCH(A398,'Ingrédients'!$A$5:$A$154,0)),INDEX('Ingrédients'!$G$5:$G$154,MATCH(A398,'Ingrédients'!$A$5:$A$154,0)),IF(ISNUMBER(MATCH(A398,'Recettes de base'!$H$5:$H$19,0)),INDEX('Recettes de base'!$J$5:$J$19,MATCH(A398,'Recettes de base'!$H$5:$H$19,0)),"")))</f>
        <v/>
      </c>
      <c r="E398" s="15" t="str">
        <f>IF(OR(A398="",NOT(ISNUMBER(B398)),NOT(ISNUMBER(D398))),"",ROUND(B398*D398,2))</f>
        <v/>
      </c>
      <c r="F398" s="10" t="str">
        <f>IF(A398="","",IF(OR(ISNUMBER(MATCH(A398,'Ingrédients'!$A$5:$A$154,0)),ISNUMBER(MATCH(A398,'Recettes de base'!$H$5:$H$19,0))),IF(NOT(ISNUMBER(D398)),"prix manquant",IF(NOT(ISNUMBER(B398)),"quantité manquante",IF(ISNUMBER(MATCH(A398,'Ingrédients'!$A$5:$A$154,0)),"",IF(INDEX('Recettes de base'!$K$5:$K$19,MATCH(A398,'Recettes de base'!$H$5:$H$19,0))&gt;0,"recette de base incomplète","")))),"introuvable"))</f>
        <v/>
      </c>
      <c r="L398">
        <f>IF(F398="",0,1)</f>
        <v>0</v>
      </c>
    </row>
    <row r="399" spans="1:12" x14ac:dyDescent="0.25">
      <c r="A399" s="5"/>
      <c r="B399" s="12"/>
      <c r="C399" t="str">
        <f>IF(A399="","",IF(ISNUMBER(MATCH(A399,'Ingrédients'!$A$5:$A$154,0)),INDEX('Ingrédients'!$B$5:$B$154,MATCH(A399,'Ingrédients'!$A$5:$A$154,0)),IF(ISNUMBER(MATCH(A399,'Recettes de base'!$H$5:$H$19,0)),INDEX('Recettes de base'!$I$5:$I$19,MATCH(A399,'Recettes de base'!$H$5:$H$19,0)),"")))</f>
        <v/>
      </c>
      <c r="D399" s="13" t="str">
        <f>IF(A399="","",IF(ISNUMBER(MATCH(A399,'Ingrédients'!$A$5:$A$154,0)),INDEX('Ingrédients'!$G$5:$G$154,MATCH(A399,'Ingrédients'!$A$5:$A$154,0)),IF(ISNUMBER(MATCH(A399,'Recettes de base'!$H$5:$H$19,0)),INDEX('Recettes de base'!$J$5:$J$19,MATCH(A399,'Recettes de base'!$H$5:$H$19,0)),"")))</f>
        <v/>
      </c>
      <c r="E399" s="15" t="str">
        <f>IF(OR(A399="",NOT(ISNUMBER(B399)),NOT(ISNUMBER(D399))),"",ROUND(B399*D399,2))</f>
        <v/>
      </c>
      <c r="F399" s="10" t="str">
        <f>IF(A399="","",IF(OR(ISNUMBER(MATCH(A399,'Ingrédients'!$A$5:$A$154,0)),ISNUMBER(MATCH(A399,'Recettes de base'!$H$5:$H$19,0))),IF(NOT(ISNUMBER(D399)),"prix manquant",IF(NOT(ISNUMBER(B399)),"quantité manquante",IF(ISNUMBER(MATCH(A399,'Ingrédients'!$A$5:$A$154,0)),"",IF(INDEX('Recettes de base'!$K$5:$K$19,MATCH(A399,'Recettes de base'!$H$5:$H$19,0))&gt;0,"recette de base incomplète","")))),"introuvable"))</f>
        <v/>
      </c>
      <c r="L399">
        <f>IF(F399="",0,1)</f>
        <v>0</v>
      </c>
    </row>
    <row r="400" spans="1:12" x14ac:dyDescent="0.25">
      <c r="A400" s="5"/>
      <c r="B400" s="12"/>
      <c r="C400" t="str">
        <f>IF(A400="","",IF(ISNUMBER(MATCH(A400,'Ingrédients'!$A$5:$A$154,0)),INDEX('Ingrédients'!$B$5:$B$154,MATCH(A400,'Ingrédients'!$A$5:$A$154,0)),IF(ISNUMBER(MATCH(A400,'Recettes de base'!$H$5:$H$19,0)),INDEX('Recettes de base'!$I$5:$I$19,MATCH(A400,'Recettes de base'!$H$5:$H$19,0)),"")))</f>
        <v/>
      </c>
      <c r="D400" s="13" t="str">
        <f>IF(A400="","",IF(ISNUMBER(MATCH(A400,'Ingrédients'!$A$5:$A$154,0)),INDEX('Ingrédients'!$G$5:$G$154,MATCH(A400,'Ingrédients'!$A$5:$A$154,0)),IF(ISNUMBER(MATCH(A400,'Recettes de base'!$H$5:$H$19,0)),INDEX('Recettes de base'!$J$5:$J$19,MATCH(A400,'Recettes de base'!$H$5:$H$19,0)),"")))</f>
        <v/>
      </c>
      <c r="E400" s="15" t="str">
        <f>IF(OR(A400="",NOT(ISNUMBER(B400)),NOT(ISNUMBER(D400))),"",ROUND(B400*D400,2))</f>
        <v/>
      </c>
      <c r="F400" s="10" t="str">
        <f>IF(A400="","",IF(OR(ISNUMBER(MATCH(A400,'Ingrédients'!$A$5:$A$154,0)),ISNUMBER(MATCH(A400,'Recettes de base'!$H$5:$H$19,0))),IF(NOT(ISNUMBER(D400)),"prix manquant",IF(NOT(ISNUMBER(B400)),"quantité manquante",IF(ISNUMBER(MATCH(A400,'Ingrédients'!$A$5:$A$154,0)),"",IF(INDEX('Recettes de base'!$K$5:$K$19,MATCH(A400,'Recettes de base'!$H$5:$H$19,0))&gt;0,"recette de base incomplète","")))),"introuvable"))</f>
        <v/>
      </c>
      <c r="L400">
        <f>IF(F400="",0,1)</f>
        <v>0</v>
      </c>
    </row>
    <row r="401" spans="1:12" x14ac:dyDescent="0.25">
      <c r="A401" s="5"/>
      <c r="B401" s="12"/>
      <c r="C401" t="str">
        <f>IF(A401="","",IF(ISNUMBER(MATCH(A401,'Ingrédients'!$A$5:$A$154,0)),INDEX('Ingrédients'!$B$5:$B$154,MATCH(A401,'Ingrédients'!$A$5:$A$154,0)),IF(ISNUMBER(MATCH(A401,'Recettes de base'!$H$5:$H$19,0)),INDEX('Recettes de base'!$I$5:$I$19,MATCH(A401,'Recettes de base'!$H$5:$H$19,0)),"")))</f>
        <v/>
      </c>
      <c r="D401" s="13" t="str">
        <f>IF(A401="","",IF(ISNUMBER(MATCH(A401,'Ingrédients'!$A$5:$A$154,0)),INDEX('Ingrédients'!$G$5:$G$154,MATCH(A401,'Ingrédients'!$A$5:$A$154,0)),IF(ISNUMBER(MATCH(A401,'Recettes de base'!$H$5:$H$19,0)),INDEX('Recettes de base'!$J$5:$J$19,MATCH(A401,'Recettes de base'!$H$5:$H$19,0)),"")))</f>
        <v/>
      </c>
      <c r="E401" s="15" t="str">
        <f>IF(OR(A401="",NOT(ISNUMBER(B401)),NOT(ISNUMBER(D401))),"",ROUND(B401*D401,2))</f>
        <v/>
      </c>
      <c r="F401" s="10" t="str">
        <f>IF(A401="","",IF(OR(ISNUMBER(MATCH(A401,'Ingrédients'!$A$5:$A$154,0)),ISNUMBER(MATCH(A401,'Recettes de base'!$H$5:$H$19,0))),IF(NOT(ISNUMBER(D401)),"prix manquant",IF(NOT(ISNUMBER(B401)),"quantité manquante",IF(ISNUMBER(MATCH(A401,'Ingrédients'!$A$5:$A$154,0)),"",IF(INDEX('Recettes de base'!$K$5:$K$19,MATCH(A401,'Recettes de base'!$H$5:$H$19,0))&gt;0,"recette de base incomplète","")))),"introuvable"))</f>
        <v/>
      </c>
      <c r="L401">
        <f>IF(F401="",0,1)</f>
        <v>0</v>
      </c>
    </row>
    <row r="402" spans="1:5" x14ac:dyDescent="0.25">
      <c r="A402" s="16" t="s">
        <v>47</v>
      </c>
      <c r="E402" s="9" t="str">
        <f>IF(A385="","",ROUND(SUM(E387:E401),2))</f>
        <v/>
      </c>
    </row>
    <row r="403" spans="1:5" x14ac:dyDescent="0.25">
      <c r="A403" s="16" t="s">
        <v>50</v>
      </c>
      <c r="E403" s="9" t="str">
        <f>IF(OR(A385="",NOT(ISNUMBER(C385))),"",IF(C385&lt;=0,"",ROUND(E402/C385,2)))</f>
        <v/>
      </c>
    </row>
    <row r="405" spans="1:5" x14ac:dyDescent="0.25">
      <c r="A405" s="11"/>
      <c r="B405" s="2" t="s">
        <v>52</v>
      </c>
      <c r="C405" s="5"/>
      <c r="D405" s="2" t="str">
        <f>IF(C405=1,"portion","portions")</f>
        <v>portions</v>
      </c>
      <c r="E405" s="10" t="str">
        <f>IF(A405="","",IF(COUNTIF($H$5:$H$34,A405)&gt;1,"nom en double, seul le premier compte",IF(NOT(ISNUMBER(C405)),"«donne … portions» manque",IF(C405&lt;=0,"«donne … portions» manque",IF(SUM(L407:L421)&gt;0,"vérifier les lignes avec remarque","")))))</f>
        <v/>
      </c>
    </row>
    <row r="406" spans="1:6" x14ac:dyDescent="0.25">
      <c r="A406" s="4" t="s">
        <v>43</v>
      </c>
      <c r="B406" s="4" t="s">
        <v>44</v>
      </c>
      <c r="C406" s="4" t="s">
        <v>18</v>
      </c>
      <c r="D406" s="4" t="s">
        <v>45</v>
      </c>
      <c r="E406" s="4" t="s">
        <v>46</v>
      </c>
      <c r="F406" s="4" t="s">
        <v>24</v>
      </c>
    </row>
    <row r="407" spans="1:12" x14ac:dyDescent="0.25">
      <c r="A407" s="5"/>
      <c r="B407" s="12"/>
      <c r="C407" t="str">
        <f>IF(A407="","",IF(ISNUMBER(MATCH(A407,'Ingrédients'!$A$5:$A$154,0)),INDEX('Ingrédients'!$B$5:$B$154,MATCH(A407,'Ingrédients'!$A$5:$A$154,0)),IF(ISNUMBER(MATCH(A407,'Recettes de base'!$H$5:$H$19,0)),INDEX('Recettes de base'!$I$5:$I$19,MATCH(A407,'Recettes de base'!$H$5:$H$19,0)),"")))</f>
        <v/>
      </c>
      <c r="D407" s="13" t="str">
        <f>IF(A407="","",IF(ISNUMBER(MATCH(A407,'Ingrédients'!$A$5:$A$154,0)),INDEX('Ingrédients'!$G$5:$G$154,MATCH(A407,'Ingrédients'!$A$5:$A$154,0)),IF(ISNUMBER(MATCH(A407,'Recettes de base'!$H$5:$H$19,0)),INDEX('Recettes de base'!$J$5:$J$19,MATCH(A407,'Recettes de base'!$H$5:$H$19,0)),"")))</f>
        <v/>
      </c>
      <c r="E407" s="15" t="str">
        <f>IF(OR(A407="",NOT(ISNUMBER(B407)),NOT(ISNUMBER(D407))),"",ROUND(B407*D407,2))</f>
        <v/>
      </c>
      <c r="F407" s="10" t="str">
        <f>IF(A407="","",IF(OR(ISNUMBER(MATCH(A407,'Ingrédients'!$A$5:$A$154,0)),ISNUMBER(MATCH(A407,'Recettes de base'!$H$5:$H$19,0))),IF(NOT(ISNUMBER(D407)),"prix manquant",IF(NOT(ISNUMBER(B407)),"quantité manquante",IF(ISNUMBER(MATCH(A407,'Ingrédients'!$A$5:$A$154,0)),"",IF(INDEX('Recettes de base'!$K$5:$K$19,MATCH(A407,'Recettes de base'!$H$5:$H$19,0))&gt;0,"recette de base incomplète","")))),"introuvable"))</f>
        <v/>
      </c>
      <c r="L407">
        <f>IF(F407="",0,1)</f>
        <v>0</v>
      </c>
    </row>
    <row r="408" spans="1:12" x14ac:dyDescent="0.25">
      <c r="A408" s="5"/>
      <c r="B408" s="12"/>
      <c r="C408" t="str">
        <f>IF(A408="","",IF(ISNUMBER(MATCH(A408,'Ingrédients'!$A$5:$A$154,0)),INDEX('Ingrédients'!$B$5:$B$154,MATCH(A408,'Ingrédients'!$A$5:$A$154,0)),IF(ISNUMBER(MATCH(A408,'Recettes de base'!$H$5:$H$19,0)),INDEX('Recettes de base'!$I$5:$I$19,MATCH(A408,'Recettes de base'!$H$5:$H$19,0)),"")))</f>
        <v/>
      </c>
      <c r="D408" s="13" t="str">
        <f>IF(A408="","",IF(ISNUMBER(MATCH(A408,'Ingrédients'!$A$5:$A$154,0)),INDEX('Ingrédients'!$G$5:$G$154,MATCH(A408,'Ingrédients'!$A$5:$A$154,0)),IF(ISNUMBER(MATCH(A408,'Recettes de base'!$H$5:$H$19,0)),INDEX('Recettes de base'!$J$5:$J$19,MATCH(A408,'Recettes de base'!$H$5:$H$19,0)),"")))</f>
        <v/>
      </c>
      <c r="E408" s="15" t="str">
        <f>IF(OR(A408="",NOT(ISNUMBER(B408)),NOT(ISNUMBER(D408))),"",ROUND(B408*D408,2))</f>
        <v/>
      </c>
      <c r="F408" s="10" t="str">
        <f>IF(A408="","",IF(OR(ISNUMBER(MATCH(A408,'Ingrédients'!$A$5:$A$154,0)),ISNUMBER(MATCH(A408,'Recettes de base'!$H$5:$H$19,0))),IF(NOT(ISNUMBER(D408)),"prix manquant",IF(NOT(ISNUMBER(B408)),"quantité manquante",IF(ISNUMBER(MATCH(A408,'Ingrédients'!$A$5:$A$154,0)),"",IF(INDEX('Recettes de base'!$K$5:$K$19,MATCH(A408,'Recettes de base'!$H$5:$H$19,0))&gt;0,"recette de base incomplète","")))),"introuvable"))</f>
        <v/>
      </c>
      <c r="L408">
        <f>IF(F408="",0,1)</f>
        <v>0</v>
      </c>
    </row>
    <row r="409" spans="1:12" x14ac:dyDescent="0.25">
      <c r="A409" s="5"/>
      <c r="B409" s="12"/>
      <c r="C409" t="str">
        <f>IF(A409="","",IF(ISNUMBER(MATCH(A409,'Ingrédients'!$A$5:$A$154,0)),INDEX('Ingrédients'!$B$5:$B$154,MATCH(A409,'Ingrédients'!$A$5:$A$154,0)),IF(ISNUMBER(MATCH(A409,'Recettes de base'!$H$5:$H$19,0)),INDEX('Recettes de base'!$I$5:$I$19,MATCH(A409,'Recettes de base'!$H$5:$H$19,0)),"")))</f>
        <v/>
      </c>
      <c r="D409" s="13" t="str">
        <f>IF(A409="","",IF(ISNUMBER(MATCH(A409,'Ingrédients'!$A$5:$A$154,0)),INDEX('Ingrédients'!$G$5:$G$154,MATCH(A409,'Ingrédients'!$A$5:$A$154,0)),IF(ISNUMBER(MATCH(A409,'Recettes de base'!$H$5:$H$19,0)),INDEX('Recettes de base'!$J$5:$J$19,MATCH(A409,'Recettes de base'!$H$5:$H$19,0)),"")))</f>
        <v/>
      </c>
      <c r="E409" s="15" t="str">
        <f>IF(OR(A409="",NOT(ISNUMBER(B409)),NOT(ISNUMBER(D409))),"",ROUND(B409*D409,2))</f>
        <v/>
      </c>
      <c r="F409" s="10" t="str">
        <f>IF(A409="","",IF(OR(ISNUMBER(MATCH(A409,'Ingrédients'!$A$5:$A$154,0)),ISNUMBER(MATCH(A409,'Recettes de base'!$H$5:$H$19,0))),IF(NOT(ISNUMBER(D409)),"prix manquant",IF(NOT(ISNUMBER(B409)),"quantité manquante",IF(ISNUMBER(MATCH(A409,'Ingrédients'!$A$5:$A$154,0)),"",IF(INDEX('Recettes de base'!$K$5:$K$19,MATCH(A409,'Recettes de base'!$H$5:$H$19,0))&gt;0,"recette de base incomplète","")))),"introuvable"))</f>
        <v/>
      </c>
      <c r="L409">
        <f>IF(F409="",0,1)</f>
        <v>0</v>
      </c>
    </row>
    <row r="410" spans="1:12" x14ac:dyDescent="0.25">
      <c r="A410" s="5"/>
      <c r="B410" s="12"/>
      <c r="C410" t="str">
        <f>IF(A410="","",IF(ISNUMBER(MATCH(A410,'Ingrédients'!$A$5:$A$154,0)),INDEX('Ingrédients'!$B$5:$B$154,MATCH(A410,'Ingrédients'!$A$5:$A$154,0)),IF(ISNUMBER(MATCH(A410,'Recettes de base'!$H$5:$H$19,0)),INDEX('Recettes de base'!$I$5:$I$19,MATCH(A410,'Recettes de base'!$H$5:$H$19,0)),"")))</f>
        <v/>
      </c>
      <c r="D410" s="13" t="str">
        <f>IF(A410="","",IF(ISNUMBER(MATCH(A410,'Ingrédients'!$A$5:$A$154,0)),INDEX('Ingrédients'!$G$5:$G$154,MATCH(A410,'Ingrédients'!$A$5:$A$154,0)),IF(ISNUMBER(MATCH(A410,'Recettes de base'!$H$5:$H$19,0)),INDEX('Recettes de base'!$J$5:$J$19,MATCH(A410,'Recettes de base'!$H$5:$H$19,0)),"")))</f>
        <v/>
      </c>
      <c r="E410" s="15" t="str">
        <f>IF(OR(A410="",NOT(ISNUMBER(B410)),NOT(ISNUMBER(D410))),"",ROUND(B410*D410,2))</f>
        <v/>
      </c>
      <c r="F410" s="10" t="str">
        <f>IF(A410="","",IF(OR(ISNUMBER(MATCH(A410,'Ingrédients'!$A$5:$A$154,0)),ISNUMBER(MATCH(A410,'Recettes de base'!$H$5:$H$19,0))),IF(NOT(ISNUMBER(D410)),"prix manquant",IF(NOT(ISNUMBER(B410)),"quantité manquante",IF(ISNUMBER(MATCH(A410,'Ingrédients'!$A$5:$A$154,0)),"",IF(INDEX('Recettes de base'!$K$5:$K$19,MATCH(A410,'Recettes de base'!$H$5:$H$19,0))&gt;0,"recette de base incomplète","")))),"introuvable"))</f>
        <v/>
      </c>
      <c r="L410">
        <f>IF(F410="",0,1)</f>
        <v>0</v>
      </c>
    </row>
    <row r="411" spans="1:12" x14ac:dyDescent="0.25">
      <c r="A411" s="5"/>
      <c r="B411" s="12"/>
      <c r="C411" t="str">
        <f>IF(A411="","",IF(ISNUMBER(MATCH(A411,'Ingrédients'!$A$5:$A$154,0)),INDEX('Ingrédients'!$B$5:$B$154,MATCH(A411,'Ingrédients'!$A$5:$A$154,0)),IF(ISNUMBER(MATCH(A411,'Recettes de base'!$H$5:$H$19,0)),INDEX('Recettes de base'!$I$5:$I$19,MATCH(A411,'Recettes de base'!$H$5:$H$19,0)),"")))</f>
        <v/>
      </c>
      <c r="D411" s="13" t="str">
        <f>IF(A411="","",IF(ISNUMBER(MATCH(A411,'Ingrédients'!$A$5:$A$154,0)),INDEX('Ingrédients'!$G$5:$G$154,MATCH(A411,'Ingrédients'!$A$5:$A$154,0)),IF(ISNUMBER(MATCH(A411,'Recettes de base'!$H$5:$H$19,0)),INDEX('Recettes de base'!$J$5:$J$19,MATCH(A411,'Recettes de base'!$H$5:$H$19,0)),"")))</f>
        <v/>
      </c>
      <c r="E411" s="15" t="str">
        <f>IF(OR(A411="",NOT(ISNUMBER(B411)),NOT(ISNUMBER(D411))),"",ROUND(B411*D411,2))</f>
        <v/>
      </c>
      <c r="F411" s="10" t="str">
        <f>IF(A411="","",IF(OR(ISNUMBER(MATCH(A411,'Ingrédients'!$A$5:$A$154,0)),ISNUMBER(MATCH(A411,'Recettes de base'!$H$5:$H$19,0))),IF(NOT(ISNUMBER(D411)),"prix manquant",IF(NOT(ISNUMBER(B411)),"quantité manquante",IF(ISNUMBER(MATCH(A411,'Ingrédients'!$A$5:$A$154,0)),"",IF(INDEX('Recettes de base'!$K$5:$K$19,MATCH(A411,'Recettes de base'!$H$5:$H$19,0))&gt;0,"recette de base incomplète","")))),"introuvable"))</f>
        <v/>
      </c>
      <c r="L411">
        <f>IF(F411="",0,1)</f>
        <v>0</v>
      </c>
    </row>
    <row r="412" spans="1:12" x14ac:dyDescent="0.25">
      <c r="A412" s="5"/>
      <c r="B412" s="12"/>
      <c r="C412" t="str">
        <f>IF(A412="","",IF(ISNUMBER(MATCH(A412,'Ingrédients'!$A$5:$A$154,0)),INDEX('Ingrédients'!$B$5:$B$154,MATCH(A412,'Ingrédients'!$A$5:$A$154,0)),IF(ISNUMBER(MATCH(A412,'Recettes de base'!$H$5:$H$19,0)),INDEX('Recettes de base'!$I$5:$I$19,MATCH(A412,'Recettes de base'!$H$5:$H$19,0)),"")))</f>
        <v/>
      </c>
      <c r="D412" s="13" t="str">
        <f>IF(A412="","",IF(ISNUMBER(MATCH(A412,'Ingrédients'!$A$5:$A$154,0)),INDEX('Ingrédients'!$G$5:$G$154,MATCH(A412,'Ingrédients'!$A$5:$A$154,0)),IF(ISNUMBER(MATCH(A412,'Recettes de base'!$H$5:$H$19,0)),INDEX('Recettes de base'!$J$5:$J$19,MATCH(A412,'Recettes de base'!$H$5:$H$19,0)),"")))</f>
        <v/>
      </c>
      <c r="E412" s="15" t="str">
        <f>IF(OR(A412="",NOT(ISNUMBER(B412)),NOT(ISNUMBER(D412))),"",ROUND(B412*D412,2))</f>
        <v/>
      </c>
      <c r="F412" s="10" t="str">
        <f>IF(A412="","",IF(OR(ISNUMBER(MATCH(A412,'Ingrédients'!$A$5:$A$154,0)),ISNUMBER(MATCH(A412,'Recettes de base'!$H$5:$H$19,0))),IF(NOT(ISNUMBER(D412)),"prix manquant",IF(NOT(ISNUMBER(B412)),"quantité manquante",IF(ISNUMBER(MATCH(A412,'Ingrédients'!$A$5:$A$154,0)),"",IF(INDEX('Recettes de base'!$K$5:$K$19,MATCH(A412,'Recettes de base'!$H$5:$H$19,0))&gt;0,"recette de base incomplète","")))),"introuvable"))</f>
        <v/>
      </c>
      <c r="L412">
        <f>IF(F412="",0,1)</f>
        <v>0</v>
      </c>
    </row>
    <row r="413" spans="1:12" x14ac:dyDescent="0.25">
      <c r="A413" s="5"/>
      <c r="B413" s="12"/>
      <c r="C413" t="str">
        <f>IF(A413="","",IF(ISNUMBER(MATCH(A413,'Ingrédients'!$A$5:$A$154,0)),INDEX('Ingrédients'!$B$5:$B$154,MATCH(A413,'Ingrédients'!$A$5:$A$154,0)),IF(ISNUMBER(MATCH(A413,'Recettes de base'!$H$5:$H$19,0)),INDEX('Recettes de base'!$I$5:$I$19,MATCH(A413,'Recettes de base'!$H$5:$H$19,0)),"")))</f>
        <v/>
      </c>
      <c r="D413" s="13" t="str">
        <f>IF(A413="","",IF(ISNUMBER(MATCH(A413,'Ingrédients'!$A$5:$A$154,0)),INDEX('Ingrédients'!$G$5:$G$154,MATCH(A413,'Ingrédients'!$A$5:$A$154,0)),IF(ISNUMBER(MATCH(A413,'Recettes de base'!$H$5:$H$19,0)),INDEX('Recettes de base'!$J$5:$J$19,MATCH(A413,'Recettes de base'!$H$5:$H$19,0)),"")))</f>
        <v/>
      </c>
      <c r="E413" s="15" t="str">
        <f>IF(OR(A413="",NOT(ISNUMBER(B413)),NOT(ISNUMBER(D413))),"",ROUND(B413*D413,2))</f>
        <v/>
      </c>
      <c r="F413" s="10" t="str">
        <f>IF(A413="","",IF(OR(ISNUMBER(MATCH(A413,'Ingrédients'!$A$5:$A$154,0)),ISNUMBER(MATCH(A413,'Recettes de base'!$H$5:$H$19,0))),IF(NOT(ISNUMBER(D413)),"prix manquant",IF(NOT(ISNUMBER(B413)),"quantité manquante",IF(ISNUMBER(MATCH(A413,'Ingrédients'!$A$5:$A$154,0)),"",IF(INDEX('Recettes de base'!$K$5:$K$19,MATCH(A413,'Recettes de base'!$H$5:$H$19,0))&gt;0,"recette de base incomplète","")))),"introuvable"))</f>
        <v/>
      </c>
      <c r="L413">
        <f>IF(F413="",0,1)</f>
        <v>0</v>
      </c>
    </row>
    <row r="414" spans="1:12" x14ac:dyDescent="0.25">
      <c r="A414" s="5"/>
      <c r="B414" s="12"/>
      <c r="C414" t="str">
        <f>IF(A414="","",IF(ISNUMBER(MATCH(A414,'Ingrédients'!$A$5:$A$154,0)),INDEX('Ingrédients'!$B$5:$B$154,MATCH(A414,'Ingrédients'!$A$5:$A$154,0)),IF(ISNUMBER(MATCH(A414,'Recettes de base'!$H$5:$H$19,0)),INDEX('Recettes de base'!$I$5:$I$19,MATCH(A414,'Recettes de base'!$H$5:$H$19,0)),"")))</f>
        <v/>
      </c>
      <c r="D414" s="13" t="str">
        <f>IF(A414="","",IF(ISNUMBER(MATCH(A414,'Ingrédients'!$A$5:$A$154,0)),INDEX('Ingrédients'!$G$5:$G$154,MATCH(A414,'Ingrédients'!$A$5:$A$154,0)),IF(ISNUMBER(MATCH(A414,'Recettes de base'!$H$5:$H$19,0)),INDEX('Recettes de base'!$J$5:$J$19,MATCH(A414,'Recettes de base'!$H$5:$H$19,0)),"")))</f>
        <v/>
      </c>
      <c r="E414" s="15" t="str">
        <f>IF(OR(A414="",NOT(ISNUMBER(B414)),NOT(ISNUMBER(D414))),"",ROUND(B414*D414,2))</f>
        <v/>
      </c>
      <c r="F414" s="10" t="str">
        <f>IF(A414="","",IF(OR(ISNUMBER(MATCH(A414,'Ingrédients'!$A$5:$A$154,0)),ISNUMBER(MATCH(A414,'Recettes de base'!$H$5:$H$19,0))),IF(NOT(ISNUMBER(D414)),"prix manquant",IF(NOT(ISNUMBER(B414)),"quantité manquante",IF(ISNUMBER(MATCH(A414,'Ingrédients'!$A$5:$A$154,0)),"",IF(INDEX('Recettes de base'!$K$5:$K$19,MATCH(A414,'Recettes de base'!$H$5:$H$19,0))&gt;0,"recette de base incomplète","")))),"introuvable"))</f>
        <v/>
      </c>
      <c r="L414">
        <f>IF(F414="",0,1)</f>
        <v>0</v>
      </c>
    </row>
    <row r="415" spans="1:12" x14ac:dyDescent="0.25">
      <c r="A415" s="5"/>
      <c r="B415" s="12"/>
      <c r="C415" t="str">
        <f>IF(A415="","",IF(ISNUMBER(MATCH(A415,'Ingrédients'!$A$5:$A$154,0)),INDEX('Ingrédients'!$B$5:$B$154,MATCH(A415,'Ingrédients'!$A$5:$A$154,0)),IF(ISNUMBER(MATCH(A415,'Recettes de base'!$H$5:$H$19,0)),INDEX('Recettes de base'!$I$5:$I$19,MATCH(A415,'Recettes de base'!$H$5:$H$19,0)),"")))</f>
        <v/>
      </c>
      <c r="D415" s="13" t="str">
        <f>IF(A415="","",IF(ISNUMBER(MATCH(A415,'Ingrédients'!$A$5:$A$154,0)),INDEX('Ingrédients'!$G$5:$G$154,MATCH(A415,'Ingrédients'!$A$5:$A$154,0)),IF(ISNUMBER(MATCH(A415,'Recettes de base'!$H$5:$H$19,0)),INDEX('Recettes de base'!$J$5:$J$19,MATCH(A415,'Recettes de base'!$H$5:$H$19,0)),"")))</f>
        <v/>
      </c>
      <c r="E415" s="15" t="str">
        <f>IF(OR(A415="",NOT(ISNUMBER(B415)),NOT(ISNUMBER(D415))),"",ROUND(B415*D415,2))</f>
        <v/>
      </c>
      <c r="F415" s="10" t="str">
        <f>IF(A415="","",IF(OR(ISNUMBER(MATCH(A415,'Ingrédients'!$A$5:$A$154,0)),ISNUMBER(MATCH(A415,'Recettes de base'!$H$5:$H$19,0))),IF(NOT(ISNUMBER(D415)),"prix manquant",IF(NOT(ISNUMBER(B415)),"quantité manquante",IF(ISNUMBER(MATCH(A415,'Ingrédients'!$A$5:$A$154,0)),"",IF(INDEX('Recettes de base'!$K$5:$K$19,MATCH(A415,'Recettes de base'!$H$5:$H$19,0))&gt;0,"recette de base incomplète","")))),"introuvable"))</f>
        <v/>
      </c>
      <c r="L415">
        <f>IF(F415="",0,1)</f>
        <v>0</v>
      </c>
    </row>
    <row r="416" spans="1:12" x14ac:dyDescent="0.25">
      <c r="A416" s="5"/>
      <c r="B416" s="12"/>
      <c r="C416" t="str">
        <f>IF(A416="","",IF(ISNUMBER(MATCH(A416,'Ingrédients'!$A$5:$A$154,0)),INDEX('Ingrédients'!$B$5:$B$154,MATCH(A416,'Ingrédients'!$A$5:$A$154,0)),IF(ISNUMBER(MATCH(A416,'Recettes de base'!$H$5:$H$19,0)),INDEX('Recettes de base'!$I$5:$I$19,MATCH(A416,'Recettes de base'!$H$5:$H$19,0)),"")))</f>
        <v/>
      </c>
      <c r="D416" s="13" t="str">
        <f>IF(A416="","",IF(ISNUMBER(MATCH(A416,'Ingrédients'!$A$5:$A$154,0)),INDEX('Ingrédients'!$G$5:$G$154,MATCH(A416,'Ingrédients'!$A$5:$A$154,0)),IF(ISNUMBER(MATCH(A416,'Recettes de base'!$H$5:$H$19,0)),INDEX('Recettes de base'!$J$5:$J$19,MATCH(A416,'Recettes de base'!$H$5:$H$19,0)),"")))</f>
        <v/>
      </c>
      <c r="E416" s="15" t="str">
        <f>IF(OR(A416="",NOT(ISNUMBER(B416)),NOT(ISNUMBER(D416))),"",ROUND(B416*D416,2))</f>
        <v/>
      </c>
      <c r="F416" s="10" t="str">
        <f>IF(A416="","",IF(OR(ISNUMBER(MATCH(A416,'Ingrédients'!$A$5:$A$154,0)),ISNUMBER(MATCH(A416,'Recettes de base'!$H$5:$H$19,0))),IF(NOT(ISNUMBER(D416)),"prix manquant",IF(NOT(ISNUMBER(B416)),"quantité manquante",IF(ISNUMBER(MATCH(A416,'Ingrédients'!$A$5:$A$154,0)),"",IF(INDEX('Recettes de base'!$K$5:$K$19,MATCH(A416,'Recettes de base'!$H$5:$H$19,0))&gt;0,"recette de base incomplète","")))),"introuvable"))</f>
        <v/>
      </c>
      <c r="L416">
        <f>IF(F416="",0,1)</f>
        <v>0</v>
      </c>
    </row>
    <row r="417" spans="1:12" x14ac:dyDescent="0.25">
      <c r="A417" s="5"/>
      <c r="B417" s="12"/>
      <c r="C417" t="str">
        <f>IF(A417="","",IF(ISNUMBER(MATCH(A417,'Ingrédients'!$A$5:$A$154,0)),INDEX('Ingrédients'!$B$5:$B$154,MATCH(A417,'Ingrédients'!$A$5:$A$154,0)),IF(ISNUMBER(MATCH(A417,'Recettes de base'!$H$5:$H$19,0)),INDEX('Recettes de base'!$I$5:$I$19,MATCH(A417,'Recettes de base'!$H$5:$H$19,0)),"")))</f>
        <v/>
      </c>
      <c r="D417" s="13" t="str">
        <f>IF(A417="","",IF(ISNUMBER(MATCH(A417,'Ingrédients'!$A$5:$A$154,0)),INDEX('Ingrédients'!$G$5:$G$154,MATCH(A417,'Ingrédients'!$A$5:$A$154,0)),IF(ISNUMBER(MATCH(A417,'Recettes de base'!$H$5:$H$19,0)),INDEX('Recettes de base'!$J$5:$J$19,MATCH(A417,'Recettes de base'!$H$5:$H$19,0)),"")))</f>
        <v/>
      </c>
      <c r="E417" s="15" t="str">
        <f>IF(OR(A417="",NOT(ISNUMBER(B417)),NOT(ISNUMBER(D417))),"",ROUND(B417*D417,2))</f>
        <v/>
      </c>
      <c r="F417" s="10" t="str">
        <f>IF(A417="","",IF(OR(ISNUMBER(MATCH(A417,'Ingrédients'!$A$5:$A$154,0)),ISNUMBER(MATCH(A417,'Recettes de base'!$H$5:$H$19,0))),IF(NOT(ISNUMBER(D417)),"prix manquant",IF(NOT(ISNUMBER(B417)),"quantité manquante",IF(ISNUMBER(MATCH(A417,'Ingrédients'!$A$5:$A$154,0)),"",IF(INDEX('Recettes de base'!$K$5:$K$19,MATCH(A417,'Recettes de base'!$H$5:$H$19,0))&gt;0,"recette de base incomplète","")))),"introuvable"))</f>
        <v/>
      </c>
      <c r="L417">
        <f>IF(F417="",0,1)</f>
        <v>0</v>
      </c>
    </row>
    <row r="418" spans="1:12" x14ac:dyDescent="0.25">
      <c r="A418" s="5"/>
      <c r="B418" s="12"/>
      <c r="C418" t="str">
        <f>IF(A418="","",IF(ISNUMBER(MATCH(A418,'Ingrédients'!$A$5:$A$154,0)),INDEX('Ingrédients'!$B$5:$B$154,MATCH(A418,'Ingrédients'!$A$5:$A$154,0)),IF(ISNUMBER(MATCH(A418,'Recettes de base'!$H$5:$H$19,0)),INDEX('Recettes de base'!$I$5:$I$19,MATCH(A418,'Recettes de base'!$H$5:$H$19,0)),"")))</f>
        <v/>
      </c>
      <c r="D418" s="13" t="str">
        <f>IF(A418="","",IF(ISNUMBER(MATCH(A418,'Ingrédients'!$A$5:$A$154,0)),INDEX('Ingrédients'!$G$5:$G$154,MATCH(A418,'Ingrédients'!$A$5:$A$154,0)),IF(ISNUMBER(MATCH(A418,'Recettes de base'!$H$5:$H$19,0)),INDEX('Recettes de base'!$J$5:$J$19,MATCH(A418,'Recettes de base'!$H$5:$H$19,0)),"")))</f>
        <v/>
      </c>
      <c r="E418" s="15" t="str">
        <f>IF(OR(A418="",NOT(ISNUMBER(B418)),NOT(ISNUMBER(D418))),"",ROUND(B418*D418,2))</f>
        <v/>
      </c>
      <c r="F418" s="10" t="str">
        <f>IF(A418="","",IF(OR(ISNUMBER(MATCH(A418,'Ingrédients'!$A$5:$A$154,0)),ISNUMBER(MATCH(A418,'Recettes de base'!$H$5:$H$19,0))),IF(NOT(ISNUMBER(D418)),"prix manquant",IF(NOT(ISNUMBER(B418)),"quantité manquante",IF(ISNUMBER(MATCH(A418,'Ingrédients'!$A$5:$A$154,0)),"",IF(INDEX('Recettes de base'!$K$5:$K$19,MATCH(A418,'Recettes de base'!$H$5:$H$19,0))&gt;0,"recette de base incomplète","")))),"introuvable"))</f>
        <v/>
      </c>
      <c r="L418">
        <f>IF(F418="",0,1)</f>
        <v>0</v>
      </c>
    </row>
    <row r="419" spans="1:12" x14ac:dyDescent="0.25">
      <c r="A419" s="5"/>
      <c r="B419" s="12"/>
      <c r="C419" t="str">
        <f>IF(A419="","",IF(ISNUMBER(MATCH(A419,'Ingrédients'!$A$5:$A$154,0)),INDEX('Ingrédients'!$B$5:$B$154,MATCH(A419,'Ingrédients'!$A$5:$A$154,0)),IF(ISNUMBER(MATCH(A419,'Recettes de base'!$H$5:$H$19,0)),INDEX('Recettes de base'!$I$5:$I$19,MATCH(A419,'Recettes de base'!$H$5:$H$19,0)),"")))</f>
        <v/>
      </c>
      <c r="D419" s="13" t="str">
        <f>IF(A419="","",IF(ISNUMBER(MATCH(A419,'Ingrédients'!$A$5:$A$154,0)),INDEX('Ingrédients'!$G$5:$G$154,MATCH(A419,'Ingrédients'!$A$5:$A$154,0)),IF(ISNUMBER(MATCH(A419,'Recettes de base'!$H$5:$H$19,0)),INDEX('Recettes de base'!$J$5:$J$19,MATCH(A419,'Recettes de base'!$H$5:$H$19,0)),"")))</f>
        <v/>
      </c>
      <c r="E419" s="15" t="str">
        <f>IF(OR(A419="",NOT(ISNUMBER(B419)),NOT(ISNUMBER(D419))),"",ROUND(B419*D419,2))</f>
        <v/>
      </c>
      <c r="F419" s="10" t="str">
        <f>IF(A419="","",IF(OR(ISNUMBER(MATCH(A419,'Ingrédients'!$A$5:$A$154,0)),ISNUMBER(MATCH(A419,'Recettes de base'!$H$5:$H$19,0))),IF(NOT(ISNUMBER(D419)),"prix manquant",IF(NOT(ISNUMBER(B419)),"quantité manquante",IF(ISNUMBER(MATCH(A419,'Ingrédients'!$A$5:$A$154,0)),"",IF(INDEX('Recettes de base'!$K$5:$K$19,MATCH(A419,'Recettes de base'!$H$5:$H$19,0))&gt;0,"recette de base incomplète","")))),"introuvable"))</f>
        <v/>
      </c>
      <c r="L419">
        <f>IF(F419="",0,1)</f>
        <v>0</v>
      </c>
    </row>
    <row r="420" spans="1:12" x14ac:dyDescent="0.25">
      <c r="A420" s="5"/>
      <c r="B420" s="12"/>
      <c r="C420" t="str">
        <f>IF(A420="","",IF(ISNUMBER(MATCH(A420,'Ingrédients'!$A$5:$A$154,0)),INDEX('Ingrédients'!$B$5:$B$154,MATCH(A420,'Ingrédients'!$A$5:$A$154,0)),IF(ISNUMBER(MATCH(A420,'Recettes de base'!$H$5:$H$19,0)),INDEX('Recettes de base'!$I$5:$I$19,MATCH(A420,'Recettes de base'!$H$5:$H$19,0)),"")))</f>
        <v/>
      </c>
      <c r="D420" s="13" t="str">
        <f>IF(A420="","",IF(ISNUMBER(MATCH(A420,'Ingrédients'!$A$5:$A$154,0)),INDEX('Ingrédients'!$G$5:$G$154,MATCH(A420,'Ingrédients'!$A$5:$A$154,0)),IF(ISNUMBER(MATCH(A420,'Recettes de base'!$H$5:$H$19,0)),INDEX('Recettes de base'!$J$5:$J$19,MATCH(A420,'Recettes de base'!$H$5:$H$19,0)),"")))</f>
        <v/>
      </c>
      <c r="E420" s="15" t="str">
        <f>IF(OR(A420="",NOT(ISNUMBER(B420)),NOT(ISNUMBER(D420))),"",ROUND(B420*D420,2))</f>
        <v/>
      </c>
      <c r="F420" s="10" t="str">
        <f>IF(A420="","",IF(OR(ISNUMBER(MATCH(A420,'Ingrédients'!$A$5:$A$154,0)),ISNUMBER(MATCH(A420,'Recettes de base'!$H$5:$H$19,0))),IF(NOT(ISNUMBER(D420)),"prix manquant",IF(NOT(ISNUMBER(B420)),"quantité manquante",IF(ISNUMBER(MATCH(A420,'Ingrédients'!$A$5:$A$154,0)),"",IF(INDEX('Recettes de base'!$K$5:$K$19,MATCH(A420,'Recettes de base'!$H$5:$H$19,0))&gt;0,"recette de base incomplète","")))),"introuvable"))</f>
        <v/>
      </c>
      <c r="L420">
        <f>IF(F420="",0,1)</f>
        <v>0</v>
      </c>
    </row>
    <row r="421" spans="1:12" x14ac:dyDescent="0.25">
      <c r="A421" s="5"/>
      <c r="B421" s="12"/>
      <c r="C421" t="str">
        <f>IF(A421="","",IF(ISNUMBER(MATCH(A421,'Ingrédients'!$A$5:$A$154,0)),INDEX('Ingrédients'!$B$5:$B$154,MATCH(A421,'Ingrédients'!$A$5:$A$154,0)),IF(ISNUMBER(MATCH(A421,'Recettes de base'!$H$5:$H$19,0)),INDEX('Recettes de base'!$I$5:$I$19,MATCH(A421,'Recettes de base'!$H$5:$H$19,0)),"")))</f>
        <v/>
      </c>
      <c r="D421" s="13" t="str">
        <f>IF(A421="","",IF(ISNUMBER(MATCH(A421,'Ingrédients'!$A$5:$A$154,0)),INDEX('Ingrédients'!$G$5:$G$154,MATCH(A421,'Ingrédients'!$A$5:$A$154,0)),IF(ISNUMBER(MATCH(A421,'Recettes de base'!$H$5:$H$19,0)),INDEX('Recettes de base'!$J$5:$J$19,MATCH(A421,'Recettes de base'!$H$5:$H$19,0)),"")))</f>
        <v/>
      </c>
      <c r="E421" s="15" t="str">
        <f>IF(OR(A421="",NOT(ISNUMBER(B421)),NOT(ISNUMBER(D421))),"",ROUND(B421*D421,2))</f>
        <v/>
      </c>
      <c r="F421" s="10" t="str">
        <f>IF(A421="","",IF(OR(ISNUMBER(MATCH(A421,'Ingrédients'!$A$5:$A$154,0)),ISNUMBER(MATCH(A421,'Recettes de base'!$H$5:$H$19,0))),IF(NOT(ISNUMBER(D421)),"prix manquant",IF(NOT(ISNUMBER(B421)),"quantité manquante",IF(ISNUMBER(MATCH(A421,'Ingrédients'!$A$5:$A$154,0)),"",IF(INDEX('Recettes de base'!$K$5:$K$19,MATCH(A421,'Recettes de base'!$H$5:$H$19,0))&gt;0,"recette de base incomplète","")))),"introuvable"))</f>
        <v/>
      </c>
      <c r="L421">
        <f>IF(F421="",0,1)</f>
        <v>0</v>
      </c>
    </row>
    <row r="422" spans="1:5" x14ac:dyDescent="0.25">
      <c r="A422" s="16" t="s">
        <v>47</v>
      </c>
      <c r="E422" s="9" t="str">
        <f>IF(A405="","",ROUND(SUM(E407:E421),2))</f>
        <v/>
      </c>
    </row>
    <row r="423" spans="1:5" x14ac:dyDescent="0.25">
      <c r="A423" s="16" t="s">
        <v>50</v>
      </c>
      <c r="E423" s="9" t="str">
        <f>IF(OR(A405="",NOT(ISNUMBER(C405))),"",IF(C405&lt;=0,"",ROUND(E422/C405,2)))</f>
        <v/>
      </c>
    </row>
    <row r="425" spans="1:5" x14ac:dyDescent="0.25">
      <c r="A425" s="11"/>
      <c r="B425" s="2" t="s">
        <v>52</v>
      </c>
      <c r="C425" s="5"/>
      <c r="D425" s="2" t="str">
        <f>IF(C425=1,"portion","portions")</f>
        <v>portions</v>
      </c>
      <c r="E425" s="10" t="str">
        <f>IF(A425="","",IF(COUNTIF($H$5:$H$34,A425)&gt;1,"nom en double, seul le premier compte",IF(NOT(ISNUMBER(C425)),"«donne … portions» manque",IF(C425&lt;=0,"«donne … portions» manque",IF(SUM(L427:L441)&gt;0,"vérifier les lignes avec remarque","")))))</f>
        <v/>
      </c>
    </row>
    <row r="426" spans="1:6" x14ac:dyDescent="0.25">
      <c r="A426" s="4" t="s">
        <v>43</v>
      </c>
      <c r="B426" s="4" t="s">
        <v>44</v>
      </c>
      <c r="C426" s="4" t="s">
        <v>18</v>
      </c>
      <c r="D426" s="4" t="s">
        <v>45</v>
      </c>
      <c r="E426" s="4" t="s">
        <v>46</v>
      </c>
      <c r="F426" s="4" t="s">
        <v>24</v>
      </c>
    </row>
    <row r="427" spans="1:12" x14ac:dyDescent="0.25">
      <c r="A427" s="5"/>
      <c r="B427" s="12"/>
      <c r="C427" t="str">
        <f>IF(A427="","",IF(ISNUMBER(MATCH(A427,'Ingrédients'!$A$5:$A$154,0)),INDEX('Ingrédients'!$B$5:$B$154,MATCH(A427,'Ingrédients'!$A$5:$A$154,0)),IF(ISNUMBER(MATCH(A427,'Recettes de base'!$H$5:$H$19,0)),INDEX('Recettes de base'!$I$5:$I$19,MATCH(A427,'Recettes de base'!$H$5:$H$19,0)),"")))</f>
        <v/>
      </c>
      <c r="D427" s="13" t="str">
        <f>IF(A427="","",IF(ISNUMBER(MATCH(A427,'Ingrédients'!$A$5:$A$154,0)),INDEX('Ingrédients'!$G$5:$G$154,MATCH(A427,'Ingrédients'!$A$5:$A$154,0)),IF(ISNUMBER(MATCH(A427,'Recettes de base'!$H$5:$H$19,0)),INDEX('Recettes de base'!$J$5:$J$19,MATCH(A427,'Recettes de base'!$H$5:$H$19,0)),"")))</f>
        <v/>
      </c>
      <c r="E427" s="15" t="str">
        <f>IF(OR(A427="",NOT(ISNUMBER(B427)),NOT(ISNUMBER(D427))),"",ROUND(B427*D427,2))</f>
        <v/>
      </c>
      <c r="F427" s="10" t="str">
        <f>IF(A427="","",IF(OR(ISNUMBER(MATCH(A427,'Ingrédients'!$A$5:$A$154,0)),ISNUMBER(MATCH(A427,'Recettes de base'!$H$5:$H$19,0))),IF(NOT(ISNUMBER(D427)),"prix manquant",IF(NOT(ISNUMBER(B427)),"quantité manquante",IF(ISNUMBER(MATCH(A427,'Ingrédients'!$A$5:$A$154,0)),"",IF(INDEX('Recettes de base'!$K$5:$K$19,MATCH(A427,'Recettes de base'!$H$5:$H$19,0))&gt;0,"recette de base incomplète","")))),"introuvable"))</f>
        <v/>
      </c>
      <c r="L427">
        <f>IF(F427="",0,1)</f>
        <v>0</v>
      </c>
    </row>
    <row r="428" spans="1:12" x14ac:dyDescent="0.25">
      <c r="A428" s="5"/>
      <c r="B428" s="12"/>
      <c r="C428" t="str">
        <f>IF(A428="","",IF(ISNUMBER(MATCH(A428,'Ingrédients'!$A$5:$A$154,0)),INDEX('Ingrédients'!$B$5:$B$154,MATCH(A428,'Ingrédients'!$A$5:$A$154,0)),IF(ISNUMBER(MATCH(A428,'Recettes de base'!$H$5:$H$19,0)),INDEX('Recettes de base'!$I$5:$I$19,MATCH(A428,'Recettes de base'!$H$5:$H$19,0)),"")))</f>
        <v/>
      </c>
      <c r="D428" s="13" t="str">
        <f>IF(A428="","",IF(ISNUMBER(MATCH(A428,'Ingrédients'!$A$5:$A$154,0)),INDEX('Ingrédients'!$G$5:$G$154,MATCH(A428,'Ingrédients'!$A$5:$A$154,0)),IF(ISNUMBER(MATCH(A428,'Recettes de base'!$H$5:$H$19,0)),INDEX('Recettes de base'!$J$5:$J$19,MATCH(A428,'Recettes de base'!$H$5:$H$19,0)),"")))</f>
        <v/>
      </c>
      <c r="E428" s="15" t="str">
        <f>IF(OR(A428="",NOT(ISNUMBER(B428)),NOT(ISNUMBER(D428))),"",ROUND(B428*D428,2))</f>
        <v/>
      </c>
      <c r="F428" s="10" t="str">
        <f>IF(A428="","",IF(OR(ISNUMBER(MATCH(A428,'Ingrédients'!$A$5:$A$154,0)),ISNUMBER(MATCH(A428,'Recettes de base'!$H$5:$H$19,0))),IF(NOT(ISNUMBER(D428)),"prix manquant",IF(NOT(ISNUMBER(B428)),"quantité manquante",IF(ISNUMBER(MATCH(A428,'Ingrédients'!$A$5:$A$154,0)),"",IF(INDEX('Recettes de base'!$K$5:$K$19,MATCH(A428,'Recettes de base'!$H$5:$H$19,0))&gt;0,"recette de base incomplète","")))),"introuvable"))</f>
        <v/>
      </c>
      <c r="L428">
        <f>IF(F428="",0,1)</f>
        <v>0</v>
      </c>
    </row>
    <row r="429" spans="1:12" x14ac:dyDescent="0.25">
      <c r="A429" s="5"/>
      <c r="B429" s="12"/>
      <c r="C429" t="str">
        <f>IF(A429="","",IF(ISNUMBER(MATCH(A429,'Ingrédients'!$A$5:$A$154,0)),INDEX('Ingrédients'!$B$5:$B$154,MATCH(A429,'Ingrédients'!$A$5:$A$154,0)),IF(ISNUMBER(MATCH(A429,'Recettes de base'!$H$5:$H$19,0)),INDEX('Recettes de base'!$I$5:$I$19,MATCH(A429,'Recettes de base'!$H$5:$H$19,0)),"")))</f>
        <v/>
      </c>
      <c r="D429" s="13" t="str">
        <f>IF(A429="","",IF(ISNUMBER(MATCH(A429,'Ingrédients'!$A$5:$A$154,0)),INDEX('Ingrédients'!$G$5:$G$154,MATCH(A429,'Ingrédients'!$A$5:$A$154,0)),IF(ISNUMBER(MATCH(A429,'Recettes de base'!$H$5:$H$19,0)),INDEX('Recettes de base'!$J$5:$J$19,MATCH(A429,'Recettes de base'!$H$5:$H$19,0)),"")))</f>
        <v/>
      </c>
      <c r="E429" s="15" t="str">
        <f>IF(OR(A429="",NOT(ISNUMBER(B429)),NOT(ISNUMBER(D429))),"",ROUND(B429*D429,2))</f>
        <v/>
      </c>
      <c r="F429" s="10" t="str">
        <f>IF(A429="","",IF(OR(ISNUMBER(MATCH(A429,'Ingrédients'!$A$5:$A$154,0)),ISNUMBER(MATCH(A429,'Recettes de base'!$H$5:$H$19,0))),IF(NOT(ISNUMBER(D429)),"prix manquant",IF(NOT(ISNUMBER(B429)),"quantité manquante",IF(ISNUMBER(MATCH(A429,'Ingrédients'!$A$5:$A$154,0)),"",IF(INDEX('Recettes de base'!$K$5:$K$19,MATCH(A429,'Recettes de base'!$H$5:$H$19,0))&gt;0,"recette de base incomplète","")))),"introuvable"))</f>
        <v/>
      </c>
      <c r="L429">
        <f>IF(F429="",0,1)</f>
        <v>0</v>
      </c>
    </row>
    <row r="430" spans="1:12" x14ac:dyDescent="0.25">
      <c r="A430" s="5"/>
      <c r="B430" s="12"/>
      <c r="C430" t="str">
        <f>IF(A430="","",IF(ISNUMBER(MATCH(A430,'Ingrédients'!$A$5:$A$154,0)),INDEX('Ingrédients'!$B$5:$B$154,MATCH(A430,'Ingrédients'!$A$5:$A$154,0)),IF(ISNUMBER(MATCH(A430,'Recettes de base'!$H$5:$H$19,0)),INDEX('Recettes de base'!$I$5:$I$19,MATCH(A430,'Recettes de base'!$H$5:$H$19,0)),"")))</f>
        <v/>
      </c>
      <c r="D430" s="13" t="str">
        <f>IF(A430="","",IF(ISNUMBER(MATCH(A430,'Ingrédients'!$A$5:$A$154,0)),INDEX('Ingrédients'!$G$5:$G$154,MATCH(A430,'Ingrédients'!$A$5:$A$154,0)),IF(ISNUMBER(MATCH(A430,'Recettes de base'!$H$5:$H$19,0)),INDEX('Recettes de base'!$J$5:$J$19,MATCH(A430,'Recettes de base'!$H$5:$H$19,0)),"")))</f>
        <v/>
      </c>
      <c r="E430" s="15" t="str">
        <f>IF(OR(A430="",NOT(ISNUMBER(B430)),NOT(ISNUMBER(D430))),"",ROUND(B430*D430,2))</f>
        <v/>
      </c>
      <c r="F430" s="10" t="str">
        <f>IF(A430="","",IF(OR(ISNUMBER(MATCH(A430,'Ingrédients'!$A$5:$A$154,0)),ISNUMBER(MATCH(A430,'Recettes de base'!$H$5:$H$19,0))),IF(NOT(ISNUMBER(D430)),"prix manquant",IF(NOT(ISNUMBER(B430)),"quantité manquante",IF(ISNUMBER(MATCH(A430,'Ingrédients'!$A$5:$A$154,0)),"",IF(INDEX('Recettes de base'!$K$5:$K$19,MATCH(A430,'Recettes de base'!$H$5:$H$19,0))&gt;0,"recette de base incomplète","")))),"introuvable"))</f>
        <v/>
      </c>
      <c r="L430">
        <f>IF(F430="",0,1)</f>
        <v>0</v>
      </c>
    </row>
    <row r="431" spans="1:12" x14ac:dyDescent="0.25">
      <c r="A431" s="5"/>
      <c r="B431" s="12"/>
      <c r="C431" t="str">
        <f>IF(A431="","",IF(ISNUMBER(MATCH(A431,'Ingrédients'!$A$5:$A$154,0)),INDEX('Ingrédients'!$B$5:$B$154,MATCH(A431,'Ingrédients'!$A$5:$A$154,0)),IF(ISNUMBER(MATCH(A431,'Recettes de base'!$H$5:$H$19,0)),INDEX('Recettes de base'!$I$5:$I$19,MATCH(A431,'Recettes de base'!$H$5:$H$19,0)),"")))</f>
        <v/>
      </c>
      <c r="D431" s="13" t="str">
        <f>IF(A431="","",IF(ISNUMBER(MATCH(A431,'Ingrédients'!$A$5:$A$154,0)),INDEX('Ingrédients'!$G$5:$G$154,MATCH(A431,'Ingrédients'!$A$5:$A$154,0)),IF(ISNUMBER(MATCH(A431,'Recettes de base'!$H$5:$H$19,0)),INDEX('Recettes de base'!$J$5:$J$19,MATCH(A431,'Recettes de base'!$H$5:$H$19,0)),"")))</f>
        <v/>
      </c>
      <c r="E431" s="15" t="str">
        <f>IF(OR(A431="",NOT(ISNUMBER(B431)),NOT(ISNUMBER(D431))),"",ROUND(B431*D431,2))</f>
        <v/>
      </c>
      <c r="F431" s="10" t="str">
        <f>IF(A431="","",IF(OR(ISNUMBER(MATCH(A431,'Ingrédients'!$A$5:$A$154,0)),ISNUMBER(MATCH(A431,'Recettes de base'!$H$5:$H$19,0))),IF(NOT(ISNUMBER(D431)),"prix manquant",IF(NOT(ISNUMBER(B431)),"quantité manquante",IF(ISNUMBER(MATCH(A431,'Ingrédients'!$A$5:$A$154,0)),"",IF(INDEX('Recettes de base'!$K$5:$K$19,MATCH(A431,'Recettes de base'!$H$5:$H$19,0))&gt;0,"recette de base incomplète","")))),"introuvable"))</f>
        <v/>
      </c>
      <c r="L431">
        <f>IF(F431="",0,1)</f>
        <v>0</v>
      </c>
    </row>
    <row r="432" spans="1:12" x14ac:dyDescent="0.25">
      <c r="A432" s="5"/>
      <c r="B432" s="12"/>
      <c r="C432" t="str">
        <f>IF(A432="","",IF(ISNUMBER(MATCH(A432,'Ingrédients'!$A$5:$A$154,0)),INDEX('Ingrédients'!$B$5:$B$154,MATCH(A432,'Ingrédients'!$A$5:$A$154,0)),IF(ISNUMBER(MATCH(A432,'Recettes de base'!$H$5:$H$19,0)),INDEX('Recettes de base'!$I$5:$I$19,MATCH(A432,'Recettes de base'!$H$5:$H$19,0)),"")))</f>
        <v/>
      </c>
      <c r="D432" s="13" t="str">
        <f>IF(A432="","",IF(ISNUMBER(MATCH(A432,'Ingrédients'!$A$5:$A$154,0)),INDEX('Ingrédients'!$G$5:$G$154,MATCH(A432,'Ingrédients'!$A$5:$A$154,0)),IF(ISNUMBER(MATCH(A432,'Recettes de base'!$H$5:$H$19,0)),INDEX('Recettes de base'!$J$5:$J$19,MATCH(A432,'Recettes de base'!$H$5:$H$19,0)),"")))</f>
        <v/>
      </c>
      <c r="E432" s="15" t="str">
        <f>IF(OR(A432="",NOT(ISNUMBER(B432)),NOT(ISNUMBER(D432))),"",ROUND(B432*D432,2))</f>
        <v/>
      </c>
      <c r="F432" s="10" t="str">
        <f>IF(A432="","",IF(OR(ISNUMBER(MATCH(A432,'Ingrédients'!$A$5:$A$154,0)),ISNUMBER(MATCH(A432,'Recettes de base'!$H$5:$H$19,0))),IF(NOT(ISNUMBER(D432)),"prix manquant",IF(NOT(ISNUMBER(B432)),"quantité manquante",IF(ISNUMBER(MATCH(A432,'Ingrédients'!$A$5:$A$154,0)),"",IF(INDEX('Recettes de base'!$K$5:$K$19,MATCH(A432,'Recettes de base'!$H$5:$H$19,0))&gt;0,"recette de base incomplète","")))),"introuvable"))</f>
        <v/>
      </c>
      <c r="L432">
        <f>IF(F432="",0,1)</f>
        <v>0</v>
      </c>
    </row>
    <row r="433" spans="1:12" x14ac:dyDescent="0.25">
      <c r="A433" s="5"/>
      <c r="B433" s="12"/>
      <c r="C433" t="str">
        <f>IF(A433="","",IF(ISNUMBER(MATCH(A433,'Ingrédients'!$A$5:$A$154,0)),INDEX('Ingrédients'!$B$5:$B$154,MATCH(A433,'Ingrédients'!$A$5:$A$154,0)),IF(ISNUMBER(MATCH(A433,'Recettes de base'!$H$5:$H$19,0)),INDEX('Recettes de base'!$I$5:$I$19,MATCH(A433,'Recettes de base'!$H$5:$H$19,0)),"")))</f>
        <v/>
      </c>
      <c r="D433" s="13" t="str">
        <f>IF(A433="","",IF(ISNUMBER(MATCH(A433,'Ingrédients'!$A$5:$A$154,0)),INDEX('Ingrédients'!$G$5:$G$154,MATCH(A433,'Ingrédients'!$A$5:$A$154,0)),IF(ISNUMBER(MATCH(A433,'Recettes de base'!$H$5:$H$19,0)),INDEX('Recettes de base'!$J$5:$J$19,MATCH(A433,'Recettes de base'!$H$5:$H$19,0)),"")))</f>
        <v/>
      </c>
      <c r="E433" s="15" t="str">
        <f>IF(OR(A433="",NOT(ISNUMBER(B433)),NOT(ISNUMBER(D433))),"",ROUND(B433*D433,2))</f>
        <v/>
      </c>
      <c r="F433" s="10" t="str">
        <f>IF(A433="","",IF(OR(ISNUMBER(MATCH(A433,'Ingrédients'!$A$5:$A$154,0)),ISNUMBER(MATCH(A433,'Recettes de base'!$H$5:$H$19,0))),IF(NOT(ISNUMBER(D433)),"prix manquant",IF(NOT(ISNUMBER(B433)),"quantité manquante",IF(ISNUMBER(MATCH(A433,'Ingrédients'!$A$5:$A$154,0)),"",IF(INDEX('Recettes de base'!$K$5:$K$19,MATCH(A433,'Recettes de base'!$H$5:$H$19,0))&gt;0,"recette de base incomplète","")))),"introuvable"))</f>
        <v/>
      </c>
      <c r="L433">
        <f>IF(F433="",0,1)</f>
        <v>0</v>
      </c>
    </row>
    <row r="434" spans="1:12" x14ac:dyDescent="0.25">
      <c r="A434" s="5"/>
      <c r="B434" s="12"/>
      <c r="C434" t="str">
        <f>IF(A434="","",IF(ISNUMBER(MATCH(A434,'Ingrédients'!$A$5:$A$154,0)),INDEX('Ingrédients'!$B$5:$B$154,MATCH(A434,'Ingrédients'!$A$5:$A$154,0)),IF(ISNUMBER(MATCH(A434,'Recettes de base'!$H$5:$H$19,0)),INDEX('Recettes de base'!$I$5:$I$19,MATCH(A434,'Recettes de base'!$H$5:$H$19,0)),"")))</f>
        <v/>
      </c>
      <c r="D434" s="13" t="str">
        <f>IF(A434="","",IF(ISNUMBER(MATCH(A434,'Ingrédients'!$A$5:$A$154,0)),INDEX('Ingrédients'!$G$5:$G$154,MATCH(A434,'Ingrédients'!$A$5:$A$154,0)),IF(ISNUMBER(MATCH(A434,'Recettes de base'!$H$5:$H$19,0)),INDEX('Recettes de base'!$J$5:$J$19,MATCH(A434,'Recettes de base'!$H$5:$H$19,0)),"")))</f>
        <v/>
      </c>
      <c r="E434" s="15" t="str">
        <f>IF(OR(A434="",NOT(ISNUMBER(B434)),NOT(ISNUMBER(D434))),"",ROUND(B434*D434,2))</f>
        <v/>
      </c>
      <c r="F434" s="10" t="str">
        <f>IF(A434="","",IF(OR(ISNUMBER(MATCH(A434,'Ingrédients'!$A$5:$A$154,0)),ISNUMBER(MATCH(A434,'Recettes de base'!$H$5:$H$19,0))),IF(NOT(ISNUMBER(D434)),"prix manquant",IF(NOT(ISNUMBER(B434)),"quantité manquante",IF(ISNUMBER(MATCH(A434,'Ingrédients'!$A$5:$A$154,0)),"",IF(INDEX('Recettes de base'!$K$5:$K$19,MATCH(A434,'Recettes de base'!$H$5:$H$19,0))&gt;0,"recette de base incomplète","")))),"introuvable"))</f>
        <v/>
      </c>
      <c r="L434">
        <f>IF(F434="",0,1)</f>
        <v>0</v>
      </c>
    </row>
    <row r="435" spans="1:12" x14ac:dyDescent="0.25">
      <c r="A435" s="5"/>
      <c r="B435" s="12"/>
      <c r="C435" t="str">
        <f>IF(A435="","",IF(ISNUMBER(MATCH(A435,'Ingrédients'!$A$5:$A$154,0)),INDEX('Ingrédients'!$B$5:$B$154,MATCH(A435,'Ingrédients'!$A$5:$A$154,0)),IF(ISNUMBER(MATCH(A435,'Recettes de base'!$H$5:$H$19,0)),INDEX('Recettes de base'!$I$5:$I$19,MATCH(A435,'Recettes de base'!$H$5:$H$19,0)),"")))</f>
        <v/>
      </c>
      <c r="D435" s="13" t="str">
        <f>IF(A435="","",IF(ISNUMBER(MATCH(A435,'Ingrédients'!$A$5:$A$154,0)),INDEX('Ingrédients'!$G$5:$G$154,MATCH(A435,'Ingrédients'!$A$5:$A$154,0)),IF(ISNUMBER(MATCH(A435,'Recettes de base'!$H$5:$H$19,0)),INDEX('Recettes de base'!$J$5:$J$19,MATCH(A435,'Recettes de base'!$H$5:$H$19,0)),"")))</f>
        <v/>
      </c>
      <c r="E435" s="15" t="str">
        <f>IF(OR(A435="",NOT(ISNUMBER(B435)),NOT(ISNUMBER(D435))),"",ROUND(B435*D435,2))</f>
        <v/>
      </c>
      <c r="F435" s="10" t="str">
        <f>IF(A435="","",IF(OR(ISNUMBER(MATCH(A435,'Ingrédients'!$A$5:$A$154,0)),ISNUMBER(MATCH(A435,'Recettes de base'!$H$5:$H$19,0))),IF(NOT(ISNUMBER(D435)),"prix manquant",IF(NOT(ISNUMBER(B435)),"quantité manquante",IF(ISNUMBER(MATCH(A435,'Ingrédients'!$A$5:$A$154,0)),"",IF(INDEX('Recettes de base'!$K$5:$K$19,MATCH(A435,'Recettes de base'!$H$5:$H$19,0))&gt;0,"recette de base incomplète","")))),"introuvable"))</f>
        <v/>
      </c>
      <c r="L435">
        <f>IF(F435="",0,1)</f>
        <v>0</v>
      </c>
    </row>
    <row r="436" spans="1:12" x14ac:dyDescent="0.25">
      <c r="A436" s="5"/>
      <c r="B436" s="12"/>
      <c r="C436" t="str">
        <f>IF(A436="","",IF(ISNUMBER(MATCH(A436,'Ingrédients'!$A$5:$A$154,0)),INDEX('Ingrédients'!$B$5:$B$154,MATCH(A436,'Ingrédients'!$A$5:$A$154,0)),IF(ISNUMBER(MATCH(A436,'Recettes de base'!$H$5:$H$19,0)),INDEX('Recettes de base'!$I$5:$I$19,MATCH(A436,'Recettes de base'!$H$5:$H$19,0)),"")))</f>
        <v/>
      </c>
      <c r="D436" s="13" t="str">
        <f>IF(A436="","",IF(ISNUMBER(MATCH(A436,'Ingrédients'!$A$5:$A$154,0)),INDEX('Ingrédients'!$G$5:$G$154,MATCH(A436,'Ingrédients'!$A$5:$A$154,0)),IF(ISNUMBER(MATCH(A436,'Recettes de base'!$H$5:$H$19,0)),INDEX('Recettes de base'!$J$5:$J$19,MATCH(A436,'Recettes de base'!$H$5:$H$19,0)),"")))</f>
        <v/>
      </c>
      <c r="E436" s="15" t="str">
        <f>IF(OR(A436="",NOT(ISNUMBER(B436)),NOT(ISNUMBER(D436))),"",ROUND(B436*D436,2))</f>
        <v/>
      </c>
      <c r="F436" s="10" t="str">
        <f>IF(A436="","",IF(OR(ISNUMBER(MATCH(A436,'Ingrédients'!$A$5:$A$154,0)),ISNUMBER(MATCH(A436,'Recettes de base'!$H$5:$H$19,0))),IF(NOT(ISNUMBER(D436)),"prix manquant",IF(NOT(ISNUMBER(B436)),"quantité manquante",IF(ISNUMBER(MATCH(A436,'Ingrédients'!$A$5:$A$154,0)),"",IF(INDEX('Recettes de base'!$K$5:$K$19,MATCH(A436,'Recettes de base'!$H$5:$H$19,0))&gt;0,"recette de base incomplète","")))),"introuvable"))</f>
        <v/>
      </c>
      <c r="L436">
        <f>IF(F436="",0,1)</f>
        <v>0</v>
      </c>
    </row>
    <row r="437" spans="1:12" x14ac:dyDescent="0.25">
      <c r="A437" s="5"/>
      <c r="B437" s="12"/>
      <c r="C437" t="str">
        <f>IF(A437="","",IF(ISNUMBER(MATCH(A437,'Ingrédients'!$A$5:$A$154,0)),INDEX('Ingrédients'!$B$5:$B$154,MATCH(A437,'Ingrédients'!$A$5:$A$154,0)),IF(ISNUMBER(MATCH(A437,'Recettes de base'!$H$5:$H$19,0)),INDEX('Recettes de base'!$I$5:$I$19,MATCH(A437,'Recettes de base'!$H$5:$H$19,0)),"")))</f>
        <v/>
      </c>
      <c r="D437" s="13" t="str">
        <f>IF(A437="","",IF(ISNUMBER(MATCH(A437,'Ingrédients'!$A$5:$A$154,0)),INDEX('Ingrédients'!$G$5:$G$154,MATCH(A437,'Ingrédients'!$A$5:$A$154,0)),IF(ISNUMBER(MATCH(A437,'Recettes de base'!$H$5:$H$19,0)),INDEX('Recettes de base'!$J$5:$J$19,MATCH(A437,'Recettes de base'!$H$5:$H$19,0)),"")))</f>
        <v/>
      </c>
      <c r="E437" s="15" t="str">
        <f>IF(OR(A437="",NOT(ISNUMBER(B437)),NOT(ISNUMBER(D437))),"",ROUND(B437*D437,2))</f>
        <v/>
      </c>
      <c r="F437" s="10" t="str">
        <f>IF(A437="","",IF(OR(ISNUMBER(MATCH(A437,'Ingrédients'!$A$5:$A$154,0)),ISNUMBER(MATCH(A437,'Recettes de base'!$H$5:$H$19,0))),IF(NOT(ISNUMBER(D437)),"prix manquant",IF(NOT(ISNUMBER(B437)),"quantité manquante",IF(ISNUMBER(MATCH(A437,'Ingrédients'!$A$5:$A$154,0)),"",IF(INDEX('Recettes de base'!$K$5:$K$19,MATCH(A437,'Recettes de base'!$H$5:$H$19,0))&gt;0,"recette de base incomplète","")))),"introuvable"))</f>
        <v/>
      </c>
      <c r="L437">
        <f>IF(F437="",0,1)</f>
        <v>0</v>
      </c>
    </row>
    <row r="438" spans="1:12" x14ac:dyDescent="0.25">
      <c r="A438" s="5"/>
      <c r="B438" s="12"/>
      <c r="C438" t="str">
        <f>IF(A438="","",IF(ISNUMBER(MATCH(A438,'Ingrédients'!$A$5:$A$154,0)),INDEX('Ingrédients'!$B$5:$B$154,MATCH(A438,'Ingrédients'!$A$5:$A$154,0)),IF(ISNUMBER(MATCH(A438,'Recettes de base'!$H$5:$H$19,0)),INDEX('Recettes de base'!$I$5:$I$19,MATCH(A438,'Recettes de base'!$H$5:$H$19,0)),"")))</f>
        <v/>
      </c>
      <c r="D438" s="13" t="str">
        <f>IF(A438="","",IF(ISNUMBER(MATCH(A438,'Ingrédients'!$A$5:$A$154,0)),INDEX('Ingrédients'!$G$5:$G$154,MATCH(A438,'Ingrédients'!$A$5:$A$154,0)),IF(ISNUMBER(MATCH(A438,'Recettes de base'!$H$5:$H$19,0)),INDEX('Recettes de base'!$J$5:$J$19,MATCH(A438,'Recettes de base'!$H$5:$H$19,0)),"")))</f>
        <v/>
      </c>
      <c r="E438" s="15" t="str">
        <f>IF(OR(A438="",NOT(ISNUMBER(B438)),NOT(ISNUMBER(D438))),"",ROUND(B438*D438,2))</f>
        <v/>
      </c>
      <c r="F438" s="10" t="str">
        <f>IF(A438="","",IF(OR(ISNUMBER(MATCH(A438,'Ingrédients'!$A$5:$A$154,0)),ISNUMBER(MATCH(A438,'Recettes de base'!$H$5:$H$19,0))),IF(NOT(ISNUMBER(D438)),"prix manquant",IF(NOT(ISNUMBER(B438)),"quantité manquante",IF(ISNUMBER(MATCH(A438,'Ingrédients'!$A$5:$A$154,0)),"",IF(INDEX('Recettes de base'!$K$5:$K$19,MATCH(A438,'Recettes de base'!$H$5:$H$19,0))&gt;0,"recette de base incomplète","")))),"introuvable"))</f>
        <v/>
      </c>
      <c r="L438">
        <f>IF(F438="",0,1)</f>
        <v>0</v>
      </c>
    </row>
    <row r="439" spans="1:12" x14ac:dyDescent="0.25">
      <c r="A439" s="5"/>
      <c r="B439" s="12"/>
      <c r="C439" t="str">
        <f>IF(A439="","",IF(ISNUMBER(MATCH(A439,'Ingrédients'!$A$5:$A$154,0)),INDEX('Ingrédients'!$B$5:$B$154,MATCH(A439,'Ingrédients'!$A$5:$A$154,0)),IF(ISNUMBER(MATCH(A439,'Recettes de base'!$H$5:$H$19,0)),INDEX('Recettes de base'!$I$5:$I$19,MATCH(A439,'Recettes de base'!$H$5:$H$19,0)),"")))</f>
        <v/>
      </c>
      <c r="D439" s="13" t="str">
        <f>IF(A439="","",IF(ISNUMBER(MATCH(A439,'Ingrédients'!$A$5:$A$154,0)),INDEX('Ingrédients'!$G$5:$G$154,MATCH(A439,'Ingrédients'!$A$5:$A$154,0)),IF(ISNUMBER(MATCH(A439,'Recettes de base'!$H$5:$H$19,0)),INDEX('Recettes de base'!$J$5:$J$19,MATCH(A439,'Recettes de base'!$H$5:$H$19,0)),"")))</f>
        <v/>
      </c>
      <c r="E439" s="15" t="str">
        <f>IF(OR(A439="",NOT(ISNUMBER(B439)),NOT(ISNUMBER(D439))),"",ROUND(B439*D439,2))</f>
        <v/>
      </c>
      <c r="F439" s="10" t="str">
        <f>IF(A439="","",IF(OR(ISNUMBER(MATCH(A439,'Ingrédients'!$A$5:$A$154,0)),ISNUMBER(MATCH(A439,'Recettes de base'!$H$5:$H$19,0))),IF(NOT(ISNUMBER(D439)),"prix manquant",IF(NOT(ISNUMBER(B439)),"quantité manquante",IF(ISNUMBER(MATCH(A439,'Ingrédients'!$A$5:$A$154,0)),"",IF(INDEX('Recettes de base'!$K$5:$K$19,MATCH(A439,'Recettes de base'!$H$5:$H$19,0))&gt;0,"recette de base incomplète","")))),"introuvable"))</f>
        <v/>
      </c>
      <c r="L439">
        <f>IF(F439="",0,1)</f>
        <v>0</v>
      </c>
    </row>
    <row r="440" spans="1:12" x14ac:dyDescent="0.25">
      <c r="A440" s="5"/>
      <c r="B440" s="12"/>
      <c r="C440" t="str">
        <f>IF(A440="","",IF(ISNUMBER(MATCH(A440,'Ingrédients'!$A$5:$A$154,0)),INDEX('Ingrédients'!$B$5:$B$154,MATCH(A440,'Ingrédients'!$A$5:$A$154,0)),IF(ISNUMBER(MATCH(A440,'Recettes de base'!$H$5:$H$19,0)),INDEX('Recettes de base'!$I$5:$I$19,MATCH(A440,'Recettes de base'!$H$5:$H$19,0)),"")))</f>
        <v/>
      </c>
      <c r="D440" s="13" t="str">
        <f>IF(A440="","",IF(ISNUMBER(MATCH(A440,'Ingrédients'!$A$5:$A$154,0)),INDEX('Ingrédients'!$G$5:$G$154,MATCH(A440,'Ingrédients'!$A$5:$A$154,0)),IF(ISNUMBER(MATCH(A440,'Recettes de base'!$H$5:$H$19,0)),INDEX('Recettes de base'!$J$5:$J$19,MATCH(A440,'Recettes de base'!$H$5:$H$19,0)),"")))</f>
        <v/>
      </c>
      <c r="E440" s="15" t="str">
        <f>IF(OR(A440="",NOT(ISNUMBER(B440)),NOT(ISNUMBER(D440))),"",ROUND(B440*D440,2))</f>
        <v/>
      </c>
      <c r="F440" s="10" t="str">
        <f>IF(A440="","",IF(OR(ISNUMBER(MATCH(A440,'Ingrédients'!$A$5:$A$154,0)),ISNUMBER(MATCH(A440,'Recettes de base'!$H$5:$H$19,0))),IF(NOT(ISNUMBER(D440)),"prix manquant",IF(NOT(ISNUMBER(B440)),"quantité manquante",IF(ISNUMBER(MATCH(A440,'Ingrédients'!$A$5:$A$154,0)),"",IF(INDEX('Recettes de base'!$K$5:$K$19,MATCH(A440,'Recettes de base'!$H$5:$H$19,0))&gt;0,"recette de base incomplète","")))),"introuvable"))</f>
        <v/>
      </c>
      <c r="L440">
        <f>IF(F440="",0,1)</f>
        <v>0</v>
      </c>
    </row>
    <row r="441" spans="1:12" x14ac:dyDescent="0.25">
      <c r="A441" s="5"/>
      <c r="B441" s="12"/>
      <c r="C441" t="str">
        <f>IF(A441="","",IF(ISNUMBER(MATCH(A441,'Ingrédients'!$A$5:$A$154,0)),INDEX('Ingrédients'!$B$5:$B$154,MATCH(A441,'Ingrédients'!$A$5:$A$154,0)),IF(ISNUMBER(MATCH(A441,'Recettes de base'!$H$5:$H$19,0)),INDEX('Recettes de base'!$I$5:$I$19,MATCH(A441,'Recettes de base'!$H$5:$H$19,0)),"")))</f>
        <v/>
      </c>
      <c r="D441" s="13" t="str">
        <f>IF(A441="","",IF(ISNUMBER(MATCH(A441,'Ingrédients'!$A$5:$A$154,0)),INDEX('Ingrédients'!$G$5:$G$154,MATCH(A441,'Ingrédients'!$A$5:$A$154,0)),IF(ISNUMBER(MATCH(A441,'Recettes de base'!$H$5:$H$19,0)),INDEX('Recettes de base'!$J$5:$J$19,MATCH(A441,'Recettes de base'!$H$5:$H$19,0)),"")))</f>
        <v/>
      </c>
      <c r="E441" s="15" t="str">
        <f>IF(OR(A441="",NOT(ISNUMBER(B441)),NOT(ISNUMBER(D441))),"",ROUND(B441*D441,2))</f>
        <v/>
      </c>
      <c r="F441" s="10" t="str">
        <f>IF(A441="","",IF(OR(ISNUMBER(MATCH(A441,'Ingrédients'!$A$5:$A$154,0)),ISNUMBER(MATCH(A441,'Recettes de base'!$H$5:$H$19,0))),IF(NOT(ISNUMBER(D441)),"prix manquant",IF(NOT(ISNUMBER(B441)),"quantité manquante",IF(ISNUMBER(MATCH(A441,'Ingrédients'!$A$5:$A$154,0)),"",IF(INDEX('Recettes de base'!$K$5:$K$19,MATCH(A441,'Recettes de base'!$H$5:$H$19,0))&gt;0,"recette de base incomplète","")))),"introuvable"))</f>
        <v/>
      </c>
      <c r="L441">
        <f>IF(F441="",0,1)</f>
        <v>0</v>
      </c>
    </row>
    <row r="442" spans="1:5" x14ac:dyDescent="0.25">
      <c r="A442" s="16" t="s">
        <v>47</v>
      </c>
      <c r="E442" s="9" t="str">
        <f>IF(A425="","",ROUND(SUM(E427:E441),2))</f>
        <v/>
      </c>
    </row>
    <row r="443" spans="1:5" x14ac:dyDescent="0.25">
      <c r="A443" s="16" t="s">
        <v>50</v>
      </c>
      <c r="E443" s="9" t="str">
        <f>IF(OR(A425="",NOT(ISNUMBER(C425))),"",IF(C425&lt;=0,"",ROUND(E442/C425,2)))</f>
        <v/>
      </c>
    </row>
    <row r="445" spans="1:5" x14ac:dyDescent="0.25">
      <c r="A445" s="11"/>
      <c r="B445" s="2" t="s">
        <v>52</v>
      </c>
      <c r="C445" s="5"/>
      <c r="D445" s="2" t="str">
        <f>IF(C445=1,"portion","portions")</f>
        <v>portions</v>
      </c>
      <c r="E445" s="10" t="str">
        <f>IF(A445="","",IF(COUNTIF($H$5:$H$34,A445)&gt;1,"nom en double, seul le premier compte",IF(NOT(ISNUMBER(C445)),"«donne … portions» manque",IF(C445&lt;=0,"«donne … portions» manque",IF(SUM(L447:L461)&gt;0,"vérifier les lignes avec remarque","")))))</f>
        <v/>
      </c>
    </row>
    <row r="446" spans="1:6" x14ac:dyDescent="0.25">
      <c r="A446" s="4" t="s">
        <v>43</v>
      </c>
      <c r="B446" s="4" t="s">
        <v>44</v>
      </c>
      <c r="C446" s="4" t="s">
        <v>18</v>
      </c>
      <c r="D446" s="4" t="s">
        <v>45</v>
      </c>
      <c r="E446" s="4" t="s">
        <v>46</v>
      </c>
      <c r="F446" s="4" t="s">
        <v>24</v>
      </c>
    </row>
    <row r="447" spans="1:12" x14ac:dyDescent="0.25">
      <c r="A447" s="5"/>
      <c r="B447" s="12"/>
      <c r="C447" t="str">
        <f>IF(A447="","",IF(ISNUMBER(MATCH(A447,'Ingrédients'!$A$5:$A$154,0)),INDEX('Ingrédients'!$B$5:$B$154,MATCH(A447,'Ingrédients'!$A$5:$A$154,0)),IF(ISNUMBER(MATCH(A447,'Recettes de base'!$H$5:$H$19,0)),INDEX('Recettes de base'!$I$5:$I$19,MATCH(A447,'Recettes de base'!$H$5:$H$19,0)),"")))</f>
        <v/>
      </c>
      <c r="D447" s="13" t="str">
        <f>IF(A447="","",IF(ISNUMBER(MATCH(A447,'Ingrédients'!$A$5:$A$154,0)),INDEX('Ingrédients'!$G$5:$G$154,MATCH(A447,'Ingrédients'!$A$5:$A$154,0)),IF(ISNUMBER(MATCH(A447,'Recettes de base'!$H$5:$H$19,0)),INDEX('Recettes de base'!$J$5:$J$19,MATCH(A447,'Recettes de base'!$H$5:$H$19,0)),"")))</f>
        <v/>
      </c>
      <c r="E447" s="15" t="str">
        <f>IF(OR(A447="",NOT(ISNUMBER(B447)),NOT(ISNUMBER(D447))),"",ROUND(B447*D447,2))</f>
        <v/>
      </c>
      <c r="F447" s="10" t="str">
        <f>IF(A447="","",IF(OR(ISNUMBER(MATCH(A447,'Ingrédients'!$A$5:$A$154,0)),ISNUMBER(MATCH(A447,'Recettes de base'!$H$5:$H$19,0))),IF(NOT(ISNUMBER(D447)),"prix manquant",IF(NOT(ISNUMBER(B447)),"quantité manquante",IF(ISNUMBER(MATCH(A447,'Ingrédients'!$A$5:$A$154,0)),"",IF(INDEX('Recettes de base'!$K$5:$K$19,MATCH(A447,'Recettes de base'!$H$5:$H$19,0))&gt;0,"recette de base incomplète","")))),"introuvable"))</f>
        <v/>
      </c>
      <c r="L447">
        <f>IF(F447="",0,1)</f>
        <v>0</v>
      </c>
    </row>
    <row r="448" spans="1:12" x14ac:dyDescent="0.25">
      <c r="A448" s="5"/>
      <c r="B448" s="12"/>
      <c r="C448" t="str">
        <f>IF(A448="","",IF(ISNUMBER(MATCH(A448,'Ingrédients'!$A$5:$A$154,0)),INDEX('Ingrédients'!$B$5:$B$154,MATCH(A448,'Ingrédients'!$A$5:$A$154,0)),IF(ISNUMBER(MATCH(A448,'Recettes de base'!$H$5:$H$19,0)),INDEX('Recettes de base'!$I$5:$I$19,MATCH(A448,'Recettes de base'!$H$5:$H$19,0)),"")))</f>
        <v/>
      </c>
      <c r="D448" s="13" t="str">
        <f>IF(A448="","",IF(ISNUMBER(MATCH(A448,'Ingrédients'!$A$5:$A$154,0)),INDEX('Ingrédients'!$G$5:$G$154,MATCH(A448,'Ingrédients'!$A$5:$A$154,0)),IF(ISNUMBER(MATCH(A448,'Recettes de base'!$H$5:$H$19,0)),INDEX('Recettes de base'!$J$5:$J$19,MATCH(A448,'Recettes de base'!$H$5:$H$19,0)),"")))</f>
        <v/>
      </c>
      <c r="E448" s="15" t="str">
        <f>IF(OR(A448="",NOT(ISNUMBER(B448)),NOT(ISNUMBER(D448))),"",ROUND(B448*D448,2))</f>
        <v/>
      </c>
      <c r="F448" s="10" t="str">
        <f>IF(A448="","",IF(OR(ISNUMBER(MATCH(A448,'Ingrédients'!$A$5:$A$154,0)),ISNUMBER(MATCH(A448,'Recettes de base'!$H$5:$H$19,0))),IF(NOT(ISNUMBER(D448)),"prix manquant",IF(NOT(ISNUMBER(B448)),"quantité manquante",IF(ISNUMBER(MATCH(A448,'Ingrédients'!$A$5:$A$154,0)),"",IF(INDEX('Recettes de base'!$K$5:$K$19,MATCH(A448,'Recettes de base'!$H$5:$H$19,0))&gt;0,"recette de base incomplète","")))),"introuvable"))</f>
        <v/>
      </c>
      <c r="L448">
        <f>IF(F448="",0,1)</f>
        <v>0</v>
      </c>
    </row>
    <row r="449" spans="1:12" x14ac:dyDescent="0.25">
      <c r="A449" s="5"/>
      <c r="B449" s="12"/>
      <c r="C449" t="str">
        <f>IF(A449="","",IF(ISNUMBER(MATCH(A449,'Ingrédients'!$A$5:$A$154,0)),INDEX('Ingrédients'!$B$5:$B$154,MATCH(A449,'Ingrédients'!$A$5:$A$154,0)),IF(ISNUMBER(MATCH(A449,'Recettes de base'!$H$5:$H$19,0)),INDEX('Recettes de base'!$I$5:$I$19,MATCH(A449,'Recettes de base'!$H$5:$H$19,0)),"")))</f>
        <v/>
      </c>
      <c r="D449" s="13" t="str">
        <f>IF(A449="","",IF(ISNUMBER(MATCH(A449,'Ingrédients'!$A$5:$A$154,0)),INDEX('Ingrédients'!$G$5:$G$154,MATCH(A449,'Ingrédients'!$A$5:$A$154,0)),IF(ISNUMBER(MATCH(A449,'Recettes de base'!$H$5:$H$19,0)),INDEX('Recettes de base'!$J$5:$J$19,MATCH(A449,'Recettes de base'!$H$5:$H$19,0)),"")))</f>
        <v/>
      </c>
      <c r="E449" s="15" t="str">
        <f>IF(OR(A449="",NOT(ISNUMBER(B449)),NOT(ISNUMBER(D449))),"",ROUND(B449*D449,2))</f>
        <v/>
      </c>
      <c r="F449" s="10" t="str">
        <f>IF(A449="","",IF(OR(ISNUMBER(MATCH(A449,'Ingrédients'!$A$5:$A$154,0)),ISNUMBER(MATCH(A449,'Recettes de base'!$H$5:$H$19,0))),IF(NOT(ISNUMBER(D449)),"prix manquant",IF(NOT(ISNUMBER(B449)),"quantité manquante",IF(ISNUMBER(MATCH(A449,'Ingrédients'!$A$5:$A$154,0)),"",IF(INDEX('Recettes de base'!$K$5:$K$19,MATCH(A449,'Recettes de base'!$H$5:$H$19,0))&gt;0,"recette de base incomplète","")))),"introuvable"))</f>
        <v/>
      </c>
      <c r="L449">
        <f>IF(F449="",0,1)</f>
        <v>0</v>
      </c>
    </row>
    <row r="450" spans="1:12" x14ac:dyDescent="0.25">
      <c r="A450" s="5"/>
      <c r="B450" s="12"/>
      <c r="C450" t="str">
        <f>IF(A450="","",IF(ISNUMBER(MATCH(A450,'Ingrédients'!$A$5:$A$154,0)),INDEX('Ingrédients'!$B$5:$B$154,MATCH(A450,'Ingrédients'!$A$5:$A$154,0)),IF(ISNUMBER(MATCH(A450,'Recettes de base'!$H$5:$H$19,0)),INDEX('Recettes de base'!$I$5:$I$19,MATCH(A450,'Recettes de base'!$H$5:$H$19,0)),"")))</f>
        <v/>
      </c>
      <c r="D450" s="13" t="str">
        <f>IF(A450="","",IF(ISNUMBER(MATCH(A450,'Ingrédients'!$A$5:$A$154,0)),INDEX('Ingrédients'!$G$5:$G$154,MATCH(A450,'Ingrédients'!$A$5:$A$154,0)),IF(ISNUMBER(MATCH(A450,'Recettes de base'!$H$5:$H$19,0)),INDEX('Recettes de base'!$J$5:$J$19,MATCH(A450,'Recettes de base'!$H$5:$H$19,0)),"")))</f>
        <v/>
      </c>
      <c r="E450" s="15" t="str">
        <f>IF(OR(A450="",NOT(ISNUMBER(B450)),NOT(ISNUMBER(D450))),"",ROUND(B450*D450,2))</f>
        <v/>
      </c>
      <c r="F450" s="10" t="str">
        <f>IF(A450="","",IF(OR(ISNUMBER(MATCH(A450,'Ingrédients'!$A$5:$A$154,0)),ISNUMBER(MATCH(A450,'Recettes de base'!$H$5:$H$19,0))),IF(NOT(ISNUMBER(D450)),"prix manquant",IF(NOT(ISNUMBER(B450)),"quantité manquante",IF(ISNUMBER(MATCH(A450,'Ingrédients'!$A$5:$A$154,0)),"",IF(INDEX('Recettes de base'!$K$5:$K$19,MATCH(A450,'Recettes de base'!$H$5:$H$19,0))&gt;0,"recette de base incomplète","")))),"introuvable"))</f>
        <v/>
      </c>
      <c r="L450">
        <f>IF(F450="",0,1)</f>
        <v>0</v>
      </c>
    </row>
    <row r="451" spans="1:12" x14ac:dyDescent="0.25">
      <c r="A451" s="5"/>
      <c r="B451" s="12"/>
      <c r="C451" t="str">
        <f>IF(A451="","",IF(ISNUMBER(MATCH(A451,'Ingrédients'!$A$5:$A$154,0)),INDEX('Ingrédients'!$B$5:$B$154,MATCH(A451,'Ingrédients'!$A$5:$A$154,0)),IF(ISNUMBER(MATCH(A451,'Recettes de base'!$H$5:$H$19,0)),INDEX('Recettes de base'!$I$5:$I$19,MATCH(A451,'Recettes de base'!$H$5:$H$19,0)),"")))</f>
        <v/>
      </c>
      <c r="D451" s="13" t="str">
        <f>IF(A451="","",IF(ISNUMBER(MATCH(A451,'Ingrédients'!$A$5:$A$154,0)),INDEX('Ingrédients'!$G$5:$G$154,MATCH(A451,'Ingrédients'!$A$5:$A$154,0)),IF(ISNUMBER(MATCH(A451,'Recettes de base'!$H$5:$H$19,0)),INDEX('Recettes de base'!$J$5:$J$19,MATCH(A451,'Recettes de base'!$H$5:$H$19,0)),"")))</f>
        <v/>
      </c>
      <c r="E451" s="15" t="str">
        <f>IF(OR(A451="",NOT(ISNUMBER(B451)),NOT(ISNUMBER(D451))),"",ROUND(B451*D451,2))</f>
        <v/>
      </c>
      <c r="F451" s="10" t="str">
        <f>IF(A451="","",IF(OR(ISNUMBER(MATCH(A451,'Ingrédients'!$A$5:$A$154,0)),ISNUMBER(MATCH(A451,'Recettes de base'!$H$5:$H$19,0))),IF(NOT(ISNUMBER(D451)),"prix manquant",IF(NOT(ISNUMBER(B451)),"quantité manquante",IF(ISNUMBER(MATCH(A451,'Ingrédients'!$A$5:$A$154,0)),"",IF(INDEX('Recettes de base'!$K$5:$K$19,MATCH(A451,'Recettes de base'!$H$5:$H$19,0))&gt;0,"recette de base incomplète","")))),"introuvable"))</f>
        <v/>
      </c>
      <c r="L451">
        <f>IF(F451="",0,1)</f>
        <v>0</v>
      </c>
    </row>
    <row r="452" spans="1:12" x14ac:dyDescent="0.25">
      <c r="A452" s="5"/>
      <c r="B452" s="12"/>
      <c r="C452" t="str">
        <f>IF(A452="","",IF(ISNUMBER(MATCH(A452,'Ingrédients'!$A$5:$A$154,0)),INDEX('Ingrédients'!$B$5:$B$154,MATCH(A452,'Ingrédients'!$A$5:$A$154,0)),IF(ISNUMBER(MATCH(A452,'Recettes de base'!$H$5:$H$19,0)),INDEX('Recettes de base'!$I$5:$I$19,MATCH(A452,'Recettes de base'!$H$5:$H$19,0)),"")))</f>
        <v/>
      </c>
      <c r="D452" s="13" t="str">
        <f>IF(A452="","",IF(ISNUMBER(MATCH(A452,'Ingrédients'!$A$5:$A$154,0)),INDEX('Ingrédients'!$G$5:$G$154,MATCH(A452,'Ingrédients'!$A$5:$A$154,0)),IF(ISNUMBER(MATCH(A452,'Recettes de base'!$H$5:$H$19,0)),INDEX('Recettes de base'!$J$5:$J$19,MATCH(A452,'Recettes de base'!$H$5:$H$19,0)),"")))</f>
        <v/>
      </c>
      <c r="E452" s="15" t="str">
        <f>IF(OR(A452="",NOT(ISNUMBER(B452)),NOT(ISNUMBER(D452))),"",ROUND(B452*D452,2))</f>
        <v/>
      </c>
      <c r="F452" s="10" t="str">
        <f>IF(A452="","",IF(OR(ISNUMBER(MATCH(A452,'Ingrédients'!$A$5:$A$154,0)),ISNUMBER(MATCH(A452,'Recettes de base'!$H$5:$H$19,0))),IF(NOT(ISNUMBER(D452)),"prix manquant",IF(NOT(ISNUMBER(B452)),"quantité manquante",IF(ISNUMBER(MATCH(A452,'Ingrédients'!$A$5:$A$154,0)),"",IF(INDEX('Recettes de base'!$K$5:$K$19,MATCH(A452,'Recettes de base'!$H$5:$H$19,0))&gt;0,"recette de base incomplète","")))),"introuvable"))</f>
        <v/>
      </c>
      <c r="L452">
        <f>IF(F452="",0,1)</f>
        <v>0</v>
      </c>
    </row>
    <row r="453" spans="1:12" x14ac:dyDescent="0.25">
      <c r="A453" s="5"/>
      <c r="B453" s="12"/>
      <c r="C453" t="str">
        <f>IF(A453="","",IF(ISNUMBER(MATCH(A453,'Ingrédients'!$A$5:$A$154,0)),INDEX('Ingrédients'!$B$5:$B$154,MATCH(A453,'Ingrédients'!$A$5:$A$154,0)),IF(ISNUMBER(MATCH(A453,'Recettes de base'!$H$5:$H$19,0)),INDEX('Recettes de base'!$I$5:$I$19,MATCH(A453,'Recettes de base'!$H$5:$H$19,0)),"")))</f>
        <v/>
      </c>
      <c r="D453" s="13" t="str">
        <f>IF(A453="","",IF(ISNUMBER(MATCH(A453,'Ingrédients'!$A$5:$A$154,0)),INDEX('Ingrédients'!$G$5:$G$154,MATCH(A453,'Ingrédients'!$A$5:$A$154,0)),IF(ISNUMBER(MATCH(A453,'Recettes de base'!$H$5:$H$19,0)),INDEX('Recettes de base'!$J$5:$J$19,MATCH(A453,'Recettes de base'!$H$5:$H$19,0)),"")))</f>
        <v/>
      </c>
      <c r="E453" s="15" t="str">
        <f>IF(OR(A453="",NOT(ISNUMBER(B453)),NOT(ISNUMBER(D453))),"",ROUND(B453*D453,2))</f>
        <v/>
      </c>
      <c r="F453" s="10" t="str">
        <f>IF(A453="","",IF(OR(ISNUMBER(MATCH(A453,'Ingrédients'!$A$5:$A$154,0)),ISNUMBER(MATCH(A453,'Recettes de base'!$H$5:$H$19,0))),IF(NOT(ISNUMBER(D453)),"prix manquant",IF(NOT(ISNUMBER(B453)),"quantité manquante",IF(ISNUMBER(MATCH(A453,'Ingrédients'!$A$5:$A$154,0)),"",IF(INDEX('Recettes de base'!$K$5:$K$19,MATCH(A453,'Recettes de base'!$H$5:$H$19,0))&gt;0,"recette de base incomplète","")))),"introuvable"))</f>
        <v/>
      </c>
      <c r="L453">
        <f>IF(F453="",0,1)</f>
        <v>0</v>
      </c>
    </row>
    <row r="454" spans="1:12" x14ac:dyDescent="0.25">
      <c r="A454" s="5"/>
      <c r="B454" s="12"/>
      <c r="C454" t="str">
        <f>IF(A454="","",IF(ISNUMBER(MATCH(A454,'Ingrédients'!$A$5:$A$154,0)),INDEX('Ingrédients'!$B$5:$B$154,MATCH(A454,'Ingrédients'!$A$5:$A$154,0)),IF(ISNUMBER(MATCH(A454,'Recettes de base'!$H$5:$H$19,0)),INDEX('Recettes de base'!$I$5:$I$19,MATCH(A454,'Recettes de base'!$H$5:$H$19,0)),"")))</f>
        <v/>
      </c>
      <c r="D454" s="13" t="str">
        <f>IF(A454="","",IF(ISNUMBER(MATCH(A454,'Ingrédients'!$A$5:$A$154,0)),INDEX('Ingrédients'!$G$5:$G$154,MATCH(A454,'Ingrédients'!$A$5:$A$154,0)),IF(ISNUMBER(MATCH(A454,'Recettes de base'!$H$5:$H$19,0)),INDEX('Recettes de base'!$J$5:$J$19,MATCH(A454,'Recettes de base'!$H$5:$H$19,0)),"")))</f>
        <v/>
      </c>
      <c r="E454" s="15" t="str">
        <f>IF(OR(A454="",NOT(ISNUMBER(B454)),NOT(ISNUMBER(D454))),"",ROUND(B454*D454,2))</f>
        <v/>
      </c>
      <c r="F454" s="10" t="str">
        <f>IF(A454="","",IF(OR(ISNUMBER(MATCH(A454,'Ingrédients'!$A$5:$A$154,0)),ISNUMBER(MATCH(A454,'Recettes de base'!$H$5:$H$19,0))),IF(NOT(ISNUMBER(D454)),"prix manquant",IF(NOT(ISNUMBER(B454)),"quantité manquante",IF(ISNUMBER(MATCH(A454,'Ingrédients'!$A$5:$A$154,0)),"",IF(INDEX('Recettes de base'!$K$5:$K$19,MATCH(A454,'Recettes de base'!$H$5:$H$19,0))&gt;0,"recette de base incomplète","")))),"introuvable"))</f>
        <v/>
      </c>
      <c r="L454">
        <f>IF(F454="",0,1)</f>
        <v>0</v>
      </c>
    </row>
    <row r="455" spans="1:12" x14ac:dyDescent="0.25">
      <c r="A455" s="5"/>
      <c r="B455" s="12"/>
      <c r="C455" t="str">
        <f>IF(A455="","",IF(ISNUMBER(MATCH(A455,'Ingrédients'!$A$5:$A$154,0)),INDEX('Ingrédients'!$B$5:$B$154,MATCH(A455,'Ingrédients'!$A$5:$A$154,0)),IF(ISNUMBER(MATCH(A455,'Recettes de base'!$H$5:$H$19,0)),INDEX('Recettes de base'!$I$5:$I$19,MATCH(A455,'Recettes de base'!$H$5:$H$19,0)),"")))</f>
        <v/>
      </c>
      <c r="D455" s="13" t="str">
        <f>IF(A455="","",IF(ISNUMBER(MATCH(A455,'Ingrédients'!$A$5:$A$154,0)),INDEX('Ingrédients'!$G$5:$G$154,MATCH(A455,'Ingrédients'!$A$5:$A$154,0)),IF(ISNUMBER(MATCH(A455,'Recettes de base'!$H$5:$H$19,0)),INDEX('Recettes de base'!$J$5:$J$19,MATCH(A455,'Recettes de base'!$H$5:$H$19,0)),"")))</f>
        <v/>
      </c>
      <c r="E455" s="15" t="str">
        <f>IF(OR(A455="",NOT(ISNUMBER(B455)),NOT(ISNUMBER(D455))),"",ROUND(B455*D455,2))</f>
        <v/>
      </c>
      <c r="F455" s="10" t="str">
        <f>IF(A455="","",IF(OR(ISNUMBER(MATCH(A455,'Ingrédients'!$A$5:$A$154,0)),ISNUMBER(MATCH(A455,'Recettes de base'!$H$5:$H$19,0))),IF(NOT(ISNUMBER(D455)),"prix manquant",IF(NOT(ISNUMBER(B455)),"quantité manquante",IF(ISNUMBER(MATCH(A455,'Ingrédients'!$A$5:$A$154,0)),"",IF(INDEX('Recettes de base'!$K$5:$K$19,MATCH(A455,'Recettes de base'!$H$5:$H$19,0))&gt;0,"recette de base incomplète","")))),"introuvable"))</f>
        <v/>
      </c>
      <c r="L455">
        <f>IF(F455="",0,1)</f>
        <v>0</v>
      </c>
    </row>
    <row r="456" spans="1:12" x14ac:dyDescent="0.25">
      <c r="A456" s="5"/>
      <c r="B456" s="12"/>
      <c r="C456" t="str">
        <f>IF(A456="","",IF(ISNUMBER(MATCH(A456,'Ingrédients'!$A$5:$A$154,0)),INDEX('Ingrédients'!$B$5:$B$154,MATCH(A456,'Ingrédients'!$A$5:$A$154,0)),IF(ISNUMBER(MATCH(A456,'Recettes de base'!$H$5:$H$19,0)),INDEX('Recettes de base'!$I$5:$I$19,MATCH(A456,'Recettes de base'!$H$5:$H$19,0)),"")))</f>
        <v/>
      </c>
      <c r="D456" s="13" t="str">
        <f>IF(A456="","",IF(ISNUMBER(MATCH(A456,'Ingrédients'!$A$5:$A$154,0)),INDEX('Ingrédients'!$G$5:$G$154,MATCH(A456,'Ingrédients'!$A$5:$A$154,0)),IF(ISNUMBER(MATCH(A456,'Recettes de base'!$H$5:$H$19,0)),INDEX('Recettes de base'!$J$5:$J$19,MATCH(A456,'Recettes de base'!$H$5:$H$19,0)),"")))</f>
        <v/>
      </c>
      <c r="E456" s="15" t="str">
        <f>IF(OR(A456="",NOT(ISNUMBER(B456)),NOT(ISNUMBER(D456))),"",ROUND(B456*D456,2))</f>
        <v/>
      </c>
      <c r="F456" s="10" t="str">
        <f>IF(A456="","",IF(OR(ISNUMBER(MATCH(A456,'Ingrédients'!$A$5:$A$154,0)),ISNUMBER(MATCH(A456,'Recettes de base'!$H$5:$H$19,0))),IF(NOT(ISNUMBER(D456)),"prix manquant",IF(NOT(ISNUMBER(B456)),"quantité manquante",IF(ISNUMBER(MATCH(A456,'Ingrédients'!$A$5:$A$154,0)),"",IF(INDEX('Recettes de base'!$K$5:$K$19,MATCH(A456,'Recettes de base'!$H$5:$H$19,0))&gt;0,"recette de base incomplète","")))),"introuvable"))</f>
        <v/>
      </c>
      <c r="L456">
        <f>IF(F456="",0,1)</f>
        <v>0</v>
      </c>
    </row>
    <row r="457" spans="1:12" x14ac:dyDescent="0.25">
      <c r="A457" s="5"/>
      <c r="B457" s="12"/>
      <c r="C457" t="str">
        <f>IF(A457="","",IF(ISNUMBER(MATCH(A457,'Ingrédients'!$A$5:$A$154,0)),INDEX('Ingrédients'!$B$5:$B$154,MATCH(A457,'Ingrédients'!$A$5:$A$154,0)),IF(ISNUMBER(MATCH(A457,'Recettes de base'!$H$5:$H$19,0)),INDEX('Recettes de base'!$I$5:$I$19,MATCH(A457,'Recettes de base'!$H$5:$H$19,0)),"")))</f>
        <v/>
      </c>
      <c r="D457" s="13" t="str">
        <f>IF(A457="","",IF(ISNUMBER(MATCH(A457,'Ingrédients'!$A$5:$A$154,0)),INDEX('Ingrédients'!$G$5:$G$154,MATCH(A457,'Ingrédients'!$A$5:$A$154,0)),IF(ISNUMBER(MATCH(A457,'Recettes de base'!$H$5:$H$19,0)),INDEX('Recettes de base'!$J$5:$J$19,MATCH(A457,'Recettes de base'!$H$5:$H$19,0)),"")))</f>
        <v/>
      </c>
      <c r="E457" s="15" t="str">
        <f>IF(OR(A457="",NOT(ISNUMBER(B457)),NOT(ISNUMBER(D457))),"",ROUND(B457*D457,2))</f>
        <v/>
      </c>
      <c r="F457" s="10" t="str">
        <f>IF(A457="","",IF(OR(ISNUMBER(MATCH(A457,'Ingrédients'!$A$5:$A$154,0)),ISNUMBER(MATCH(A457,'Recettes de base'!$H$5:$H$19,0))),IF(NOT(ISNUMBER(D457)),"prix manquant",IF(NOT(ISNUMBER(B457)),"quantité manquante",IF(ISNUMBER(MATCH(A457,'Ingrédients'!$A$5:$A$154,0)),"",IF(INDEX('Recettes de base'!$K$5:$K$19,MATCH(A457,'Recettes de base'!$H$5:$H$19,0))&gt;0,"recette de base incomplète","")))),"introuvable"))</f>
        <v/>
      </c>
      <c r="L457">
        <f>IF(F457="",0,1)</f>
        <v>0</v>
      </c>
    </row>
    <row r="458" spans="1:12" x14ac:dyDescent="0.25">
      <c r="A458" s="5"/>
      <c r="B458" s="12"/>
      <c r="C458" t="str">
        <f>IF(A458="","",IF(ISNUMBER(MATCH(A458,'Ingrédients'!$A$5:$A$154,0)),INDEX('Ingrédients'!$B$5:$B$154,MATCH(A458,'Ingrédients'!$A$5:$A$154,0)),IF(ISNUMBER(MATCH(A458,'Recettes de base'!$H$5:$H$19,0)),INDEX('Recettes de base'!$I$5:$I$19,MATCH(A458,'Recettes de base'!$H$5:$H$19,0)),"")))</f>
        <v/>
      </c>
      <c r="D458" s="13" t="str">
        <f>IF(A458="","",IF(ISNUMBER(MATCH(A458,'Ingrédients'!$A$5:$A$154,0)),INDEX('Ingrédients'!$G$5:$G$154,MATCH(A458,'Ingrédients'!$A$5:$A$154,0)),IF(ISNUMBER(MATCH(A458,'Recettes de base'!$H$5:$H$19,0)),INDEX('Recettes de base'!$J$5:$J$19,MATCH(A458,'Recettes de base'!$H$5:$H$19,0)),"")))</f>
        <v/>
      </c>
      <c r="E458" s="15" t="str">
        <f>IF(OR(A458="",NOT(ISNUMBER(B458)),NOT(ISNUMBER(D458))),"",ROUND(B458*D458,2))</f>
        <v/>
      </c>
      <c r="F458" s="10" t="str">
        <f>IF(A458="","",IF(OR(ISNUMBER(MATCH(A458,'Ingrédients'!$A$5:$A$154,0)),ISNUMBER(MATCH(A458,'Recettes de base'!$H$5:$H$19,0))),IF(NOT(ISNUMBER(D458)),"prix manquant",IF(NOT(ISNUMBER(B458)),"quantité manquante",IF(ISNUMBER(MATCH(A458,'Ingrédients'!$A$5:$A$154,0)),"",IF(INDEX('Recettes de base'!$K$5:$K$19,MATCH(A458,'Recettes de base'!$H$5:$H$19,0))&gt;0,"recette de base incomplète","")))),"introuvable"))</f>
        <v/>
      </c>
      <c r="L458">
        <f>IF(F458="",0,1)</f>
        <v>0</v>
      </c>
    </row>
    <row r="459" spans="1:12" x14ac:dyDescent="0.25">
      <c r="A459" s="5"/>
      <c r="B459" s="12"/>
      <c r="C459" t="str">
        <f>IF(A459="","",IF(ISNUMBER(MATCH(A459,'Ingrédients'!$A$5:$A$154,0)),INDEX('Ingrédients'!$B$5:$B$154,MATCH(A459,'Ingrédients'!$A$5:$A$154,0)),IF(ISNUMBER(MATCH(A459,'Recettes de base'!$H$5:$H$19,0)),INDEX('Recettes de base'!$I$5:$I$19,MATCH(A459,'Recettes de base'!$H$5:$H$19,0)),"")))</f>
        <v/>
      </c>
      <c r="D459" s="13" t="str">
        <f>IF(A459="","",IF(ISNUMBER(MATCH(A459,'Ingrédients'!$A$5:$A$154,0)),INDEX('Ingrédients'!$G$5:$G$154,MATCH(A459,'Ingrédients'!$A$5:$A$154,0)),IF(ISNUMBER(MATCH(A459,'Recettes de base'!$H$5:$H$19,0)),INDEX('Recettes de base'!$J$5:$J$19,MATCH(A459,'Recettes de base'!$H$5:$H$19,0)),"")))</f>
        <v/>
      </c>
      <c r="E459" s="15" t="str">
        <f>IF(OR(A459="",NOT(ISNUMBER(B459)),NOT(ISNUMBER(D459))),"",ROUND(B459*D459,2))</f>
        <v/>
      </c>
      <c r="F459" s="10" t="str">
        <f>IF(A459="","",IF(OR(ISNUMBER(MATCH(A459,'Ingrédients'!$A$5:$A$154,0)),ISNUMBER(MATCH(A459,'Recettes de base'!$H$5:$H$19,0))),IF(NOT(ISNUMBER(D459)),"prix manquant",IF(NOT(ISNUMBER(B459)),"quantité manquante",IF(ISNUMBER(MATCH(A459,'Ingrédients'!$A$5:$A$154,0)),"",IF(INDEX('Recettes de base'!$K$5:$K$19,MATCH(A459,'Recettes de base'!$H$5:$H$19,0))&gt;0,"recette de base incomplète","")))),"introuvable"))</f>
        <v/>
      </c>
      <c r="L459">
        <f>IF(F459="",0,1)</f>
        <v>0</v>
      </c>
    </row>
    <row r="460" spans="1:12" x14ac:dyDescent="0.25">
      <c r="A460" s="5"/>
      <c r="B460" s="12"/>
      <c r="C460" t="str">
        <f>IF(A460="","",IF(ISNUMBER(MATCH(A460,'Ingrédients'!$A$5:$A$154,0)),INDEX('Ingrédients'!$B$5:$B$154,MATCH(A460,'Ingrédients'!$A$5:$A$154,0)),IF(ISNUMBER(MATCH(A460,'Recettes de base'!$H$5:$H$19,0)),INDEX('Recettes de base'!$I$5:$I$19,MATCH(A460,'Recettes de base'!$H$5:$H$19,0)),"")))</f>
        <v/>
      </c>
      <c r="D460" s="13" t="str">
        <f>IF(A460="","",IF(ISNUMBER(MATCH(A460,'Ingrédients'!$A$5:$A$154,0)),INDEX('Ingrédients'!$G$5:$G$154,MATCH(A460,'Ingrédients'!$A$5:$A$154,0)),IF(ISNUMBER(MATCH(A460,'Recettes de base'!$H$5:$H$19,0)),INDEX('Recettes de base'!$J$5:$J$19,MATCH(A460,'Recettes de base'!$H$5:$H$19,0)),"")))</f>
        <v/>
      </c>
      <c r="E460" s="15" t="str">
        <f>IF(OR(A460="",NOT(ISNUMBER(B460)),NOT(ISNUMBER(D460))),"",ROUND(B460*D460,2))</f>
        <v/>
      </c>
      <c r="F460" s="10" t="str">
        <f>IF(A460="","",IF(OR(ISNUMBER(MATCH(A460,'Ingrédients'!$A$5:$A$154,0)),ISNUMBER(MATCH(A460,'Recettes de base'!$H$5:$H$19,0))),IF(NOT(ISNUMBER(D460)),"prix manquant",IF(NOT(ISNUMBER(B460)),"quantité manquante",IF(ISNUMBER(MATCH(A460,'Ingrédients'!$A$5:$A$154,0)),"",IF(INDEX('Recettes de base'!$K$5:$K$19,MATCH(A460,'Recettes de base'!$H$5:$H$19,0))&gt;0,"recette de base incomplète","")))),"introuvable"))</f>
        <v/>
      </c>
      <c r="L460">
        <f>IF(F460="",0,1)</f>
        <v>0</v>
      </c>
    </row>
    <row r="461" spans="1:12" x14ac:dyDescent="0.25">
      <c r="A461" s="5"/>
      <c r="B461" s="12"/>
      <c r="C461" t="str">
        <f>IF(A461="","",IF(ISNUMBER(MATCH(A461,'Ingrédients'!$A$5:$A$154,0)),INDEX('Ingrédients'!$B$5:$B$154,MATCH(A461,'Ingrédients'!$A$5:$A$154,0)),IF(ISNUMBER(MATCH(A461,'Recettes de base'!$H$5:$H$19,0)),INDEX('Recettes de base'!$I$5:$I$19,MATCH(A461,'Recettes de base'!$H$5:$H$19,0)),"")))</f>
        <v/>
      </c>
      <c r="D461" s="13" t="str">
        <f>IF(A461="","",IF(ISNUMBER(MATCH(A461,'Ingrédients'!$A$5:$A$154,0)),INDEX('Ingrédients'!$G$5:$G$154,MATCH(A461,'Ingrédients'!$A$5:$A$154,0)),IF(ISNUMBER(MATCH(A461,'Recettes de base'!$H$5:$H$19,0)),INDEX('Recettes de base'!$J$5:$J$19,MATCH(A461,'Recettes de base'!$H$5:$H$19,0)),"")))</f>
        <v/>
      </c>
      <c r="E461" s="15" t="str">
        <f>IF(OR(A461="",NOT(ISNUMBER(B461)),NOT(ISNUMBER(D461))),"",ROUND(B461*D461,2))</f>
        <v/>
      </c>
      <c r="F461" s="10" t="str">
        <f>IF(A461="","",IF(OR(ISNUMBER(MATCH(A461,'Ingrédients'!$A$5:$A$154,0)),ISNUMBER(MATCH(A461,'Recettes de base'!$H$5:$H$19,0))),IF(NOT(ISNUMBER(D461)),"prix manquant",IF(NOT(ISNUMBER(B461)),"quantité manquante",IF(ISNUMBER(MATCH(A461,'Ingrédients'!$A$5:$A$154,0)),"",IF(INDEX('Recettes de base'!$K$5:$K$19,MATCH(A461,'Recettes de base'!$H$5:$H$19,0))&gt;0,"recette de base incomplète","")))),"introuvable"))</f>
        <v/>
      </c>
      <c r="L461">
        <f>IF(F461="",0,1)</f>
        <v>0</v>
      </c>
    </row>
    <row r="462" spans="1:5" x14ac:dyDescent="0.25">
      <c r="A462" s="16" t="s">
        <v>47</v>
      </c>
      <c r="E462" s="9" t="str">
        <f>IF(A445="","",ROUND(SUM(E447:E461),2))</f>
        <v/>
      </c>
    </row>
    <row r="463" spans="1:5" x14ac:dyDescent="0.25">
      <c r="A463" s="16" t="s">
        <v>50</v>
      </c>
      <c r="E463" s="9" t="str">
        <f>IF(OR(A445="",NOT(ISNUMBER(C445))),"",IF(C445&lt;=0,"",ROUND(E462/C445,2)))</f>
        <v/>
      </c>
    </row>
    <row r="465" spans="1:5" x14ac:dyDescent="0.25">
      <c r="A465" s="11"/>
      <c r="B465" s="2" t="s">
        <v>52</v>
      </c>
      <c r="C465" s="5"/>
      <c r="D465" s="2" t="str">
        <f>IF(C465=1,"portion","portions")</f>
        <v>portions</v>
      </c>
      <c r="E465" s="10" t="str">
        <f>IF(A465="","",IF(COUNTIF($H$5:$H$34,A465)&gt;1,"nom en double, seul le premier compte",IF(NOT(ISNUMBER(C465)),"«donne … portions» manque",IF(C465&lt;=0,"«donne … portions» manque",IF(SUM(L467:L481)&gt;0,"vérifier les lignes avec remarque","")))))</f>
        <v/>
      </c>
    </row>
    <row r="466" spans="1:6" x14ac:dyDescent="0.25">
      <c r="A466" s="4" t="s">
        <v>43</v>
      </c>
      <c r="B466" s="4" t="s">
        <v>44</v>
      </c>
      <c r="C466" s="4" t="s">
        <v>18</v>
      </c>
      <c r="D466" s="4" t="s">
        <v>45</v>
      </c>
      <c r="E466" s="4" t="s">
        <v>46</v>
      </c>
      <c r="F466" s="4" t="s">
        <v>24</v>
      </c>
    </row>
    <row r="467" spans="1:12" x14ac:dyDescent="0.25">
      <c r="A467" s="5"/>
      <c r="B467" s="12"/>
      <c r="C467" t="str">
        <f>IF(A467="","",IF(ISNUMBER(MATCH(A467,'Ingrédients'!$A$5:$A$154,0)),INDEX('Ingrédients'!$B$5:$B$154,MATCH(A467,'Ingrédients'!$A$5:$A$154,0)),IF(ISNUMBER(MATCH(A467,'Recettes de base'!$H$5:$H$19,0)),INDEX('Recettes de base'!$I$5:$I$19,MATCH(A467,'Recettes de base'!$H$5:$H$19,0)),"")))</f>
        <v/>
      </c>
      <c r="D467" s="13" t="str">
        <f>IF(A467="","",IF(ISNUMBER(MATCH(A467,'Ingrédients'!$A$5:$A$154,0)),INDEX('Ingrédients'!$G$5:$G$154,MATCH(A467,'Ingrédients'!$A$5:$A$154,0)),IF(ISNUMBER(MATCH(A467,'Recettes de base'!$H$5:$H$19,0)),INDEX('Recettes de base'!$J$5:$J$19,MATCH(A467,'Recettes de base'!$H$5:$H$19,0)),"")))</f>
        <v/>
      </c>
      <c r="E467" s="15" t="str">
        <f>IF(OR(A467="",NOT(ISNUMBER(B467)),NOT(ISNUMBER(D467))),"",ROUND(B467*D467,2))</f>
        <v/>
      </c>
      <c r="F467" s="10" t="str">
        <f>IF(A467="","",IF(OR(ISNUMBER(MATCH(A467,'Ingrédients'!$A$5:$A$154,0)),ISNUMBER(MATCH(A467,'Recettes de base'!$H$5:$H$19,0))),IF(NOT(ISNUMBER(D467)),"prix manquant",IF(NOT(ISNUMBER(B467)),"quantité manquante",IF(ISNUMBER(MATCH(A467,'Ingrédients'!$A$5:$A$154,0)),"",IF(INDEX('Recettes de base'!$K$5:$K$19,MATCH(A467,'Recettes de base'!$H$5:$H$19,0))&gt;0,"recette de base incomplète","")))),"introuvable"))</f>
        <v/>
      </c>
      <c r="L467">
        <f>IF(F467="",0,1)</f>
        <v>0</v>
      </c>
    </row>
    <row r="468" spans="1:12" x14ac:dyDescent="0.25">
      <c r="A468" s="5"/>
      <c r="B468" s="12"/>
      <c r="C468" t="str">
        <f>IF(A468="","",IF(ISNUMBER(MATCH(A468,'Ingrédients'!$A$5:$A$154,0)),INDEX('Ingrédients'!$B$5:$B$154,MATCH(A468,'Ingrédients'!$A$5:$A$154,0)),IF(ISNUMBER(MATCH(A468,'Recettes de base'!$H$5:$H$19,0)),INDEX('Recettes de base'!$I$5:$I$19,MATCH(A468,'Recettes de base'!$H$5:$H$19,0)),"")))</f>
        <v/>
      </c>
      <c r="D468" s="13" t="str">
        <f>IF(A468="","",IF(ISNUMBER(MATCH(A468,'Ingrédients'!$A$5:$A$154,0)),INDEX('Ingrédients'!$G$5:$G$154,MATCH(A468,'Ingrédients'!$A$5:$A$154,0)),IF(ISNUMBER(MATCH(A468,'Recettes de base'!$H$5:$H$19,0)),INDEX('Recettes de base'!$J$5:$J$19,MATCH(A468,'Recettes de base'!$H$5:$H$19,0)),"")))</f>
        <v/>
      </c>
      <c r="E468" s="15" t="str">
        <f>IF(OR(A468="",NOT(ISNUMBER(B468)),NOT(ISNUMBER(D468))),"",ROUND(B468*D468,2))</f>
        <v/>
      </c>
      <c r="F468" s="10" t="str">
        <f>IF(A468="","",IF(OR(ISNUMBER(MATCH(A468,'Ingrédients'!$A$5:$A$154,0)),ISNUMBER(MATCH(A468,'Recettes de base'!$H$5:$H$19,0))),IF(NOT(ISNUMBER(D468)),"prix manquant",IF(NOT(ISNUMBER(B468)),"quantité manquante",IF(ISNUMBER(MATCH(A468,'Ingrédients'!$A$5:$A$154,0)),"",IF(INDEX('Recettes de base'!$K$5:$K$19,MATCH(A468,'Recettes de base'!$H$5:$H$19,0))&gt;0,"recette de base incomplète","")))),"introuvable"))</f>
        <v/>
      </c>
      <c r="L468">
        <f>IF(F468="",0,1)</f>
        <v>0</v>
      </c>
    </row>
    <row r="469" spans="1:12" x14ac:dyDescent="0.25">
      <c r="A469" s="5"/>
      <c r="B469" s="12"/>
      <c r="C469" t="str">
        <f>IF(A469="","",IF(ISNUMBER(MATCH(A469,'Ingrédients'!$A$5:$A$154,0)),INDEX('Ingrédients'!$B$5:$B$154,MATCH(A469,'Ingrédients'!$A$5:$A$154,0)),IF(ISNUMBER(MATCH(A469,'Recettes de base'!$H$5:$H$19,0)),INDEX('Recettes de base'!$I$5:$I$19,MATCH(A469,'Recettes de base'!$H$5:$H$19,0)),"")))</f>
        <v/>
      </c>
      <c r="D469" s="13" t="str">
        <f>IF(A469="","",IF(ISNUMBER(MATCH(A469,'Ingrédients'!$A$5:$A$154,0)),INDEX('Ingrédients'!$G$5:$G$154,MATCH(A469,'Ingrédients'!$A$5:$A$154,0)),IF(ISNUMBER(MATCH(A469,'Recettes de base'!$H$5:$H$19,0)),INDEX('Recettes de base'!$J$5:$J$19,MATCH(A469,'Recettes de base'!$H$5:$H$19,0)),"")))</f>
        <v/>
      </c>
      <c r="E469" s="15" t="str">
        <f>IF(OR(A469="",NOT(ISNUMBER(B469)),NOT(ISNUMBER(D469))),"",ROUND(B469*D469,2))</f>
        <v/>
      </c>
      <c r="F469" s="10" t="str">
        <f>IF(A469="","",IF(OR(ISNUMBER(MATCH(A469,'Ingrédients'!$A$5:$A$154,0)),ISNUMBER(MATCH(A469,'Recettes de base'!$H$5:$H$19,0))),IF(NOT(ISNUMBER(D469)),"prix manquant",IF(NOT(ISNUMBER(B469)),"quantité manquante",IF(ISNUMBER(MATCH(A469,'Ingrédients'!$A$5:$A$154,0)),"",IF(INDEX('Recettes de base'!$K$5:$K$19,MATCH(A469,'Recettes de base'!$H$5:$H$19,0))&gt;0,"recette de base incomplète","")))),"introuvable"))</f>
        <v/>
      </c>
      <c r="L469">
        <f>IF(F469="",0,1)</f>
        <v>0</v>
      </c>
    </row>
    <row r="470" spans="1:12" x14ac:dyDescent="0.25">
      <c r="A470" s="5"/>
      <c r="B470" s="12"/>
      <c r="C470" t="str">
        <f>IF(A470="","",IF(ISNUMBER(MATCH(A470,'Ingrédients'!$A$5:$A$154,0)),INDEX('Ingrédients'!$B$5:$B$154,MATCH(A470,'Ingrédients'!$A$5:$A$154,0)),IF(ISNUMBER(MATCH(A470,'Recettes de base'!$H$5:$H$19,0)),INDEX('Recettes de base'!$I$5:$I$19,MATCH(A470,'Recettes de base'!$H$5:$H$19,0)),"")))</f>
        <v/>
      </c>
      <c r="D470" s="13" t="str">
        <f>IF(A470="","",IF(ISNUMBER(MATCH(A470,'Ingrédients'!$A$5:$A$154,0)),INDEX('Ingrédients'!$G$5:$G$154,MATCH(A470,'Ingrédients'!$A$5:$A$154,0)),IF(ISNUMBER(MATCH(A470,'Recettes de base'!$H$5:$H$19,0)),INDEX('Recettes de base'!$J$5:$J$19,MATCH(A470,'Recettes de base'!$H$5:$H$19,0)),"")))</f>
        <v/>
      </c>
      <c r="E470" s="15" t="str">
        <f>IF(OR(A470="",NOT(ISNUMBER(B470)),NOT(ISNUMBER(D470))),"",ROUND(B470*D470,2))</f>
        <v/>
      </c>
      <c r="F470" s="10" t="str">
        <f>IF(A470="","",IF(OR(ISNUMBER(MATCH(A470,'Ingrédients'!$A$5:$A$154,0)),ISNUMBER(MATCH(A470,'Recettes de base'!$H$5:$H$19,0))),IF(NOT(ISNUMBER(D470)),"prix manquant",IF(NOT(ISNUMBER(B470)),"quantité manquante",IF(ISNUMBER(MATCH(A470,'Ingrédients'!$A$5:$A$154,0)),"",IF(INDEX('Recettes de base'!$K$5:$K$19,MATCH(A470,'Recettes de base'!$H$5:$H$19,0))&gt;0,"recette de base incomplète","")))),"introuvable"))</f>
        <v/>
      </c>
      <c r="L470">
        <f>IF(F470="",0,1)</f>
        <v>0</v>
      </c>
    </row>
    <row r="471" spans="1:12" x14ac:dyDescent="0.25">
      <c r="A471" s="5"/>
      <c r="B471" s="12"/>
      <c r="C471" t="str">
        <f>IF(A471="","",IF(ISNUMBER(MATCH(A471,'Ingrédients'!$A$5:$A$154,0)),INDEX('Ingrédients'!$B$5:$B$154,MATCH(A471,'Ingrédients'!$A$5:$A$154,0)),IF(ISNUMBER(MATCH(A471,'Recettes de base'!$H$5:$H$19,0)),INDEX('Recettes de base'!$I$5:$I$19,MATCH(A471,'Recettes de base'!$H$5:$H$19,0)),"")))</f>
        <v/>
      </c>
      <c r="D471" s="13" t="str">
        <f>IF(A471="","",IF(ISNUMBER(MATCH(A471,'Ingrédients'!$A$5:$A$154,0)),INDEX('Ingrédients'!$G$5:$G$154,MATCH(A471,'Ingrédients'!$A$5:$A$154,0)),IF(ISNUMBER(MATCH(A471,'Recettes de base'!$H$5:$H$19,0)),INDEX('Recettes de base'!$J$5:$J$19,MATCH(A471,'Recettes de base'!$H$5:$H$19,0)),"")))</f>
        <v/>
      </c>
      <c r="E471" s="15" t="str">
        <f>IF(OR(A471="",NOT(ISNUMBER(B471)),NOT(ISNUMBER(D471))),"",ROUND(B471*D471,2))</f>
        <v/>
      </c>
      <c r="F471" s="10" t="str">
        <f>IF(A471="","",IF(OR(ISNUMBER(MATCH(A471,'Ingrédients'!$A$5:$A$154,0)),ISNUMBER(MATCH(A471,'Recettes de base'!$H$5:$H$19,0))),IF(NOT(ISNUMBER(D471)),"prix manquant",IF(NOT(ISNUMBER(B471)),"quantité manquante",IF(ISNUMBER(MATCH(A471,'Ingrédients'!$A$5:$A$154,0)),"",IF(INDEX('Recettes de base'!$K$5:$K$19,MATCH(A471,'Recettes de base'!$H$5:$H$19,0))&gt;0,"recette de base incomplète","")))),"introuvable"))</f>
        <v/>
      </c>
      <c r="L471">
        <f>IF(F471="",0,1)</f>
        <v>0</v>
      </c>
    </row>
    <row r="472" spans="1:12" x14ac:dyDescent="0.25">
      <c r="A472" s="5"/>
      <c r="B472" s="12"/>
      <c r="C472" t="str">
        <f>IF(A472="","",IF(ISNUMBER(MATCH(A472,'Ingrédients'!$A$5:$A$154,0)),INDEX('Ingrédients'!$B$5:$B$154,MATCH(A472,'Ingrédients'!$A$5:$A$154,0)),IF(ISNUMBER(MATCH(A472,'Recettes de base'!$H$5:$H$19,0)),INDEX('Recettes de base'!$I$5:$I$19,MATCH(A472,'Recettes de base'!$H$5:$H$19,0)),"")))</f>
        <v/>
      </c>
      <c r="D472" s="13" t="str">
        <f>IF(A472="","",IF(ISNUMBER(MATCH(A472,'Ingrédients'!$A$5:$A$154,0)),INDEX('Ingrédients'!$G$5:$G$154,MATCH(A472,'Ingrédients'!$A$5:$A$154,0)),IF(ISNUMBER(MATCH(A472,'Recettes de base'!$H$5:$H$19,0)),INDEX('Recettes de base'!$J$5:$J$19,MATCH(A472,'Recettes de base'!$H$5:$H$19,0)),"")))</f>
        <v/>
      </c>
      <c r="E472" s="15" t="str">
        <f>IF(OR(A472="",NOT(ISNUMBER(B472)),NOT(ISNUMBER(D472))),"",ROUND(B472*D472,2))</f>
        <v/>
      </c>
      <c r="F472" s="10" t="str">
        <f>IF(A472="","",IF(OR(ISNUMBER(MATCH(A472,'Ingrédients'!$A$5:$A$154,0)),ISNUMBER(MATCH(A472,'Recettes de base'!$H$5:$H$19,0))),IF(NOT(ISNUMBER(D472)),"prix manquant",IF(NOT(ISNUMBER(B472)),"quantité manquante",IF(ISNUMBER(MATCH(A472,'Ingrédients'!$A$5:$A$154,0)),"",IF(INDEX('Recettes de base'!$K$5:$K$19,MATCH(A472,'Recettes de base'!$H$5:$H$19,0))&gt;0,"recette de base incomplète","")))),"introuvable"))</f>
        <v/>
      </c>
      <c r="L472">
        <f>IF(F472="",0,1)</f>
        <v>0</v>
      </c>
    </row>
    <row r="473" spans="1:12" x14ac:dyDescent="0.25">
      <c r="A473" s="5"/>
      <c r="B473" s="12"/>
      <c r="C473" t="str">
        <f>IF(A473="","",IF(ISNUMBER(MATCH(A473,'Ingrédients'!$A$5:$A$154,0)),INDEX('Ingrédients'!$B$5:$B$154,MATCH(A473,'Ingrédients'!$A$5:$A$154,0)),IF(ISNUMBER(MATCH(A473,'Recettes de base'!$H$5:$H$19,0)),INDEX('Recettes de base'!$I$5:$I$19,MATCH(A473,'Recettes de base'!$H$5:$H$19,0)),"")))</f>
        <v/>
      </c>
      <c r="D473" s="13" t="str">
        <f>IF(A473="","",IF(ISNUMBER(MATCH(A473,'Ingrédients'!$A$5:$A$154,0)),INDEX('Ingrédients'!$G$5:$G$154,MATCH(A473,'Ingrédients'!$A$5:$A$154,0)),IF(ISNUMBER(MATCH(A473,'Recettes de base'!$H$5:$H$19,0)),INDEX('Recettes de base'!$J$5:$J$19,MATCH(A473,'Recettes de base'!$H$5:$H$19,0)),"")))</f>
        <v/>
      </c>
      <c r="E473" s="15" t="str">
        <f>IF(OR(A473="",NOT(ISNUMBER(B473)),NOT(ISNUMBER(D473))),"",ROUND(B473*D473,2))</f>
        <v/>
      </c>
      <c r="F473" s="10" t="str">
        <f>IF(A473="","",IF(OR(ISNUMBER(MATCH(A473,'Ingrédients'!$A$5:$A$154,0)),ISNUMBER(MATCH(A473,'Recettes de base'!$H$5:$H$19,0))),IF(NOT(ISNUMBER(D473)),"prix manquant",IF(NOT(ISNUMBER(B473)),"quantité manquante",IF(ISNUMBER(MATCH(A473,'Ingrédients'!$A$5:$A$154,0)),"",IF(INDEX('Recettes de base'!$K$5:$K$19,MATCH(A473,'Recettes de base'!$H$5:$H$19,0))&gt;0,"recette de base incomplète","")))),"introuvable"))</f>
        <v/>
      </c>
      <c r="L473">
        <f>IF(F473="",0,1)</f>
        <v>0</v>
      </c>
    </row>
    <row r="474" spans="1:12" x14ac:dyDescent="0.25">
      <c r="A474" s="5"/>
      <c r="B474" s="12"/>
      <c r="C474" t="str">
        <f>IF(A474="","",IF(ISNUMBER(MATCH(A474,'Ingrédients'!$A$5:$A$154,0)),INDEX('Ingrédients'!$B$5:$B$154,MATCH(A474,'Ingrédients'!$A$5:$A$154,0)),IF(ISNUMBER(MATCH(A474,'Recettes de base'!$H$5:$H$19,0)),INDEX('Recettes de base'!$I$5:$I$19,MATCH(A474,'Recettes de base'!$H$5:$H$19,0)),"")))</f>
        <v/>
      </c>
      <c r="D474" s="13" t="str">
        <f>IF(A474="","",IF(ISNUMBER(MATCH(A474,'Ingrédients'!$A$5:$A$154,0)),INDEX('Ingrédients'!$G$5:$G$154,MATCH(A474,'Ingrédients'!$A$5:$A$154,0)),IF(ISNUMBER(MATCH(A474,'Recettes de base'!$H$5:$H$19,0)),INDEX('Recettes de base'!$J$5:$J$19,MATCH(A474,'Recettes de base'!$H$5:$H$19,0)),"")))</f>
        <v/>
      </c>
      <c r="E474" s="15" t="str">
        <f>IF(OR(A474="",NOT(ISNUMBER(B474)),NOT(ISNUMBER(D474))),"",ROUND(B474*D474,2))</f>
        <v/>
      </c>
      <c r="F474" s="10" t="str">
        <f>IF(A474="","",IF(OR(ISNUMBER(MATCH(A474,'Ingrédients'!$A$5:$A$154,0)),ISNUMBER(MATCH(A474,'Recettes de base'!$H$5:$H$19,0))),IF(NOT(ISNUMBER(D474)),"prix manquant",IF(NOT(ISNUMBER(B474)),"quantité manquante",IF(ISNUMBER(MATCH(A474,'Ingrédients'!$A$5:$A$154,0)),"",IF(INDEX('Recettes de base'!$K$5:$K$19,MATCH(A474,'Recettes de base'!$H$5:$H$19,0))&gt;0,"recette de base incomplète","")))),"introuvable"))</f>
        <v/>
      </c>
      <c r="L474">
        <f>IF(F474="",0,1)</f>
        <v>0</v>
      </c>
    </row>
    <row r="475" spans="1:12" x14ac:dyDescent="0.25">
      <c r="A475" s="5"/>
      <c r="B475" s="12"/>
      <c r="C475" t="str">
        <f>IF(A475="","",IF(ISNUMBER(MATCH(A475,'Ingrédients'!$A$5:$A$154,0)),INDEX('Ingrédients'!$B$5:$B$154,MATCH(A475,'Ingrédients'!$A$5:$A$154,0)),IF(ISNUMBER(MATCH(A475,'Recettes de base'!$H$5:$H$19,0)),INDEX('Recettes de base'!$I$5:$I$19,MATCH(A475,'Recettes de base'!$H$5:$H$19,0)),"")))</f>
        <v/>
      </c>
      <c r="D475" s="13" t="str">
        <f>IF(A475="","",IF(ISNUMBER(MATCH(A475,'Ingrédients'!$A$5:$A$154,0)),INDEX('Ingrédients'!$G$5:$G$154,MATCH(A475,'Ingrédients'!$A$5:$A$154,0)),IF(ISNUMBER(MATCH(A475,'Recettes de base'!$H$5:$H$19,0)),INDEX('Recettes de base'!$J$5:$J$19,MATCH(A475,'Recettes de base'!$H$5:$H$19,0)),"")))</f>
        <v/>
      </c>
      <c r="E475" s="15" t="str">
        <f>IF(OR(A475="",NOT(ISNUMBER(B475)),NOT(ISNUMBER(D475))),"",ROUND(B475*D475,2))</f>
        <v/>
      </c>
      <c r="F475" s="10" t="str">
        <f>IF(A475="","",IF(OR(ISNUMBER(MATCH(A475,'Ingrédients'!$A$5:$A$154,0)),ISNUMBER(MATCH(A475,'Recettes de base'!$H$5:$H$19,0))),IF(NOT(ISNUMBER(D475)),"prix manquant",IF(NOT(ISNUMBER(B475)),"quantité manquante",IF(ISNUMBER(MATCH(A475,'Ingrédients'!$A$5:$A$154,0)),"",IF(INDEX('Recettes de base'!$K$5:$K$19,MATCH(A475,'Recettes de base'!$H$5:$H$19,0))&gt;0,"recette de base incomplète","")))),"introuvable"))</f>
        <v/>
      </c>
      <c r="L475">
        <f>IF(F475="",0,1)</f>
        <v>0</v>
      </c>
    </row>
    <row r="476" spans="1:12" x14ac:dyDescent="0.25">
      <c r="A476" s="5"/>
      <c r="B476" s="12"/>
      <c r="C476" t="str">
        <f>IF(A476="","",IF(ISNUMBER(MATCH(A476,'Ingrédients'!$A$5:$A$154,0)),INDEX('Ingrédients'!$B$5:$B$154,MATCH(A476,'Ingrédients'!$A$5:$A$154,0)),IF(ISNUMBER(MATCH(A476,'Recettes de base'!$H$5:$H$19,0)),INDEX('Recettes de base'!$I$5:$I$19,MATCH(A476,'Recettes de base'!$H$5:$H$19,0)),"")))</f>
        <v/>
      </c>
      <c r="D476" s="13" t="str">
        <f>IF(A476="","",IF(ISNUMBER(MATCH(A476,'Ingrédients'!$A$5:$A$154,0)),INDEX('Ingrédients'!$G$5:$G$154,MATCH(A476,'Ingrédients'!$A$5:$A$154,0)),IF(ISNUMBER(MATCH(A476,'Recettes de base'!$H$5:$H$19,0)),INDEX('Recettes de base'!$J$5:$J$19,MATCH(A476,'Recettes de base'!$H$5:$H$19,0)),"")))</f>
        <v/>
      </c>
      <c r="E476" s="15" t="str">
        <f>IF(OR(A476="",NOT(ISNUMBER(B476)),NOT(ISNUMBER(D476))),"",ROUND(B476*D476,2))</f>
        <v/>
      </c>
      <c r="F476" s="10" t="str">
        <f>IF(A476="","",IF(OR(ISNUMBER(MATCH(A476,'Ingrédients'!$A$5:$A$154,0)),ISNUMBER(MATCH(A476,'Recettes de base'!$H$5:$H$19,0))),IF(NOT(ISNUMBER(D476)),"prix manquant",IF(NOT(ISNUMBER(B476)),"quantité manquante",IF(ISNUMBER(MATCH(A476,'Ingrédients'!$A$5:$A$154,0)),"",IF(INDEX('Recettes de base'!$K$5:$K$19,MATCH(A476,'Recettes de base'!$H$5:$H$19,0))&gt;0,"recette de base incomplète","")))),"introuvable"))</f>
        <v/>
      </c>
      <c r="L476">
        <f>IF(F476="",0,1)</f>
        <v>0</v>
      </c>
    </row>
    <row r="477" spans="1:12" x14ac:dyDescent="0.25">
      <c r="A477" s="5"/>
      <c r="B477" s="12"/>
      <c r="C477" t="str">
        <f>IF(A477="","",IF(ISNUMBER(MATCH(A477,'Ingrédients'!$A$5:$A$154,0)),INDEX('Ingrédients'!$B$5:$B$154,MATCH(A477,'Ingrédients'!$A$5:$A$154,0)),IF(ISNUMBER(MATCH(A477,'Recettes de base'!$H$5:$H$19,0)),INDEX('Recettes de base'!$I$5:$I$19,MATCH(A477,'Recettes de base'!$H$5:$H$19,0)),"")))</f>
        <v/>
      </c>
      <c r="D477" s="13" t="str">
        <f>IF(A477="","",IF(ISNUMBER(MATCH(A477,'Ingrédients'!$A$5:$A$154,0)),INDEX('Ingrédients'!$G$5:$G$154,MATCH(A477,'Ingrédients'!$A$5:$A$154,0)),IF(ISNUMBER(MATCH(A477,'Recettes de base'!$H$5:$H$19,0)),INDEX('Recettes de base'!$J$5:$J$19,MATCH(A477,'Recettes de base'!$H$5:$H$19,0)),"")))</f>
        <v/>
      </c>
      <c r="E477" s="15" t="str">
        <f>IF(OR(A477="",NOT(ISNUMBER(B477)),NOT(ISNUMBER(D477))),"",ROUND(B477*D477,2))</f>
        <v/>
      </c>
      <c r="F477" s="10" t="str">
        <f>IF(A477="","",IF(OR(ISNUMBER(MATCH(A477,'Ingrédients'!$A$5:$A$154,0)),ISNUMBER(MATCH(A477,'Recettes de base'!$H$5:$H$19,0))),IF(NOT(ISNUMBER(D477)),"prix manquant",IF(NOT(ISNUMBER(B477)),"quantité manquante",IF(ISNUMBER(MATCH(A477,'Ingrédients'!$A$5:$A$154,0)),"",IF(INDEX('Recettes de base'!$K$5:$K$19,MATCH(A477,'Recettes de base'!$H$5:$H$19,0))&gt;0,"recette de base incomplète","")))),"introuvable"))</f>
        <v/>
      </c>
      <c r="L477">
        <f>IF(F477="",0,1)</f>
        <v>0</v>
      </c>
    </row>
    <row r="478" spans="1:12" x14ac:dyDescent="0.25">
      <c r="A478" s="5"/>
      <c r="B478" s="12"/>
      <c r="C478" t="str">
        <f>IF(A478="","",IF(ISNUMBER(MATCH(A478,'Ingrédients'!$A$5:$A$154,0)),INDEX('Ingrédients'!$B$5:$B$154,MATCH(A478,'Ingrédients'!$A$5:$A$154,0)),IF(ISNUMBER(MATCH(A478,'Recettes de base'!$H$5:$H$19,0)),INDEX('Recettes de base'!$I$5:$I$19,MATCH(A478,'Recettes de base'!$H$5:$H$19,0)),"")))</f>
        <v/>
      </c>
      <c r="D478" s="13" t="str">
        <f>IF(A478="","",IF(ISNUMBER(MATCH(A478,'Ingrédients'!$A$5:$A$154,0)),INDEX('Ingrédients'!$G$5:$G$154,MATCH(A478,'Ingrédients'!$A$5:$A$154,0)),IF(ISNUMBER(MATCH(A478,'Recettes de base'!$H$5:$H$19,0)),INDEX('Recettes de base'!$J$5:$J$19,MATCH(A478,'Recettes de base'!$H$5:$H$19,0)),"")))</f>
        <v/>
      </c>
      <c r="E478" s="15" t="str">
        <f>IF(OR(A478="",NOT(ISNUMBER(B478)),NOT(ISNUMBER(D478))),"",ROUND(B478*D478,2))</f>
        <v/>
      </c>
      <c r="F478" s="10" t="str">
        <f>IF(A478="","",IF(OR(ISNUMBER(MATCH(A478,'Ingrédients'!$A$5:$A$154,0)),ISNUMBER(MATCH(A478,'Recettes de base'!$H$5:$H$19,0))),IF(NOT(ISNUMBER(D478)),"prix manquant",IF(NOT(ISNUMBER(B478)),"quantité manquante",IF(ISNUMBER(MATCH(A478,'Ingrédients'!$A$5:$A$154,0)),"",IF(INDEX('Recettes de base'!$K$5:$K$19,MATCH(A478,'Recettes de base'!$H$5:$H$19,0))&gt;0,"recette de base incomplète","")))),"introuvable"))</f>
        <v/>
      </c>
      <c r="L478">
        <f>IF(F478="",0,1)</f>
        <v>0</v>
      </c>
    </row>
    <row r="479" spans="1:12" x14ac:dyDescent="0.25">
      <c r="A479" s="5"/>
      <c r="B479" s="12"/>
      <c r="C479" t="str">
        <f>IF(A479="","",IF(ISNUMBER(MATCH(A479,'Ingrédients'!$A$5:$A$154,0)),INDEX('Ingrédients'!$B$5:$B$154,MATCH(A479,'Ingrédients'!$A$5:$A$154,0)),IF(ISNUMBER(MATCH(A479,'Recettes de base'!$H$5:$H$19,0)),INDEX('Recettes de base'!$I$5:$I$19,MATCH(A479,'Recettes de base'!$H$5:$H$19,0)),"")))</f>
        <v/>
      </c>
      <c r="D479" s="13" t="str">
        <f>IF(A479="","",IF(ISNUMBER(MATCH(A479,'Ingrédients'!$A$5:$A$154,0)),INDEX('Ingrédients'!$G$5:$G$154,MATCH(A479,'Ingrédients'!$A$5:$A$154,0)),IF(ISNUMBER(MATCH(A479,'Recettes de base'!$H$5:$H$19,0)),INDEX('Recettes de base'!$J$5:$J$19,MATCH(A479,'Recettes de base'!$H$5:$H$19,0)),"")))</f>
        <v/>
      </c>
      <c r="E479" s="15" t="str">
        <f>IF(OR(A479="",NOT(ISNUMBER(B479)),NOT(ISNUMBER(D479))),"",ROUND(B479*D479,2))</f>
        <v/>
      </c>
      <c r="F479" s="10" t="str">
        <f>IF(A479="","",IF(OR(ISNUMBER(MATCH(A479,'Ingrédients'!$A$5:$A$154,0)),ISNUMBER(MATCH(A479,'Recettes de base'!$H$5:$H$19,0))),IF(NOT(ISNUMBER(D479)),"prix manquant",IF(NOT(ISNUMBER(B479)),"quantité manquante",IF(ISNUMBER(MATCH(A479,'Ingrédients'!$A$5:$A$154,0)),"",IF(INDEX('Recettes de base'!$K$5:$K$19,MATCH(A479,'Recettes de base'!$H$5:$H$19,0))&gt;0,"recette de base incomplète","")))),"introuvable"))</f>
        <v/>
      </c>
      <c r="L479">
        <f>IF(F479="",0,1)</f>
        <v>0</v>
      </c>
    </row>
    <row r="480" spans="1:12" x14ac:dyDescent="0.25">
      <c r="A480" s="5"/>
      <c r="B480" s="12"/>
      <c r="C480" t="str">
        <f>IF(A480="","",IF(ISNUMBER(MATCH(A480,'Ingrédients'!$A$5:$A$154,0)),INDEX('Ingrédients'!$B$5:$B$154,MATCH(A480,'Ingrédients'!$A$5:$A$154,0)),IF(ISNUMBER(MATCH(A480,'Recettes de base'!$H$5:$H$19,0)),INDEX('Recettes de base'!$I$5:$I$19,MATCH(A480,'Recettes de base'!$H$5:$H$19,0)),"")))</f>
        <v/>
      </c>
      <c r="D480" s="13" t="str">
        <f>IF(A480="","",IF(ISNUMBER(MATCH(A480,'Ingrédients'!$A$5:$A$154,0)),INDEX('Ingrédients'!$G$5:$G$154,MATCH(A480,'Ingrédients'!$A$5:$A$154,0)),IF(ISNUMBER(MATCH(A480,'Recettes de base'!$H$5:$H$19,0)),INDEX('Recettes de base'!$J$5:$J$19,MATCH(A480,'Recettes de base'!$H$5:$H$19,0)),"")))</f>
        <v/>
      </c>
      <c r="E480" s="15" t="str">
        <f>IF(OR(A480="",NOT(ISNUMBER(B480)),NOT(ISNUMBER(D480))),"",ROUND(B480*D480,2))</f>
        <v/>
      </c>
      <c r="F480" s="10" t="str">
        <f>IF(A480="","",IF(OR(ISNUMBER(MATCH(A480,'Ingrédients'!$A$5:$A$154,0)),ISNUMBER(MATCH(A480,'Recettes de base'!$H$5:$H$19,0))),IF(NOT(ISNUMBER(D480)),"prix manquant",IF(NOT(ISNUMBER(B480)),"quantité manquante",IF(ISNUMBER(MATCH(A480,'Ingrédients'!$A$5:$A$154,0)),"",IF(INDEX('Recettes de base'!$K$5:$K$19,MATCH(A480,'Recettes de base'!$H$5:$H$19,0))&gt;0,"recette de base incomplète","")))),"introuvable"))</f>
        <v/>
      </c>
      <c r="L480">
        <f>IF(F480="",0,1)</f>
        <v>0</v>
      </c>
    </row>
    <row r="481" spans="1:12" x14ac:dyDescent="0.25">
      <c r="A481" s="5"/>
      <c r="B481" s="12"/>
      <c r="C481" t="str">
        <f>IF(A481="","",IF(ISNUMBER(MATCH(A481,'Ingrédients'!$A$5:$A$154,0)),INDEX('Ingrédients'!$B$5:$B$154,MATCH(A481,'Ingrédients'!$A$5:$A$154,0)),IF(ISNUMBER(MATCH(A481,'Recettes de base'!$H$5:$H$19,0)),INDEX('Recettes de base'!$I$5:$I$19,MATCH(A481,'Recettes de base'!$H$5:$H$19,0)),"")))</f>
        <v/>
      </c>
      <c r="D481" s="13" t="str">
        <f>IF(A481="","",IF(ISNUMBER(MATCH(A481,'Ingrédients'!$A$5:$A$154,0)),INDEX('Ingrédients'!$G$5:$G$154,MATCH(A481,'Ingrédients'!$A$5:$A$154,0)),IF(ISNUMBER(MATCH(A481,'Recettes de base'!$H$5:$H$19,0)),INDEX('Recettes de base'!$J$5:$J$19,MATCH(A481,'Recettes de base'!$H$5:$H$19,0)),"")))</f>
        <v/>
      </c>
      <c r="E481" s="15" t="str">
        <f>IF(OR(A481="",NOT(ISNUMBER(B481)),NOT(ISNUMBER(D481))),"",ROUND(B481*D481,2))</f>
        <v/>
      </c>
      <c r="F481" s="10" t="str">
        <f>IF(A481="","",IF(OR(ISNUMBER(MATCH(A481,'Ingrédients'!$A$5:$A$154,0)),ISNUMBER(MATCH(A481,'Recettes de base'!$H$5:$H$19,0))),IF(NOT(ISNUMBER(D481)),"prix manquant",IF(NOT(ISNUMBER(B481)),"quantité manquante",IF(ISNUMBER(MATCH(A481,'Ingrédients'!$A$5:$A$154,0)),"",IF(INDEX('Recettes de base'!$K$5:$K$19,MATCH(A481,'Recettes de base'!$H$5:$H$19,0))&gt;0,"recette de base incomplète","")))),"introuvable"))</f>
        <v/>
      </c>
      <c r="L481">
        <f>IF(F481="",0,1)</f>
        <v>0</v>
      </c>
    </row>
    <row r="482" spans="1:5" x14ac:dyDescent="0.25">
      <c r="A482" s="16" t="s">
        <v>47</v>
      </c>
      <c r="E482" s="9" t="str">
        <f>IF(A465="","",ROUND(SUM(E467:E481),2))</f>
        <v/>
      </c>
    </row>
    <row r="483" spans="1:5" x14ac:dyDescent="0.25">
      <c r="A483" s="16" t="s">
        <v>50</v>
      </c>
      <c r="E483" s="9" t="str">
        <f>IF(OR(A465="",NOT(ISNUMBER(C465))),"",IF(C465&lt;=0,"",ROUND(E482/C465,2)))</f>
        <v/>
      </c>
    </row>
    <row r="485" spans="1:5" x14ac:dyDescent="0.25">
      <c r="A485" s="11"/>
      <c r="B485" s="2" t="s">
        <v>52</v>
      </c>
      <c r="C485" s="5"/>
      <c r="D485" s="2" t="str">
        <f>IF(C485=1,"portion","portions")</f>
        <v>portions</v>
      </c>
      <c r="E485" s="10" t="str">
        <f>IF(A485="","",IF(COUNTIF($H$5:$H$34,A485)&gt;1,"nom en double, seul le premier compte",IF(NOT(ISNUMBER(C485)),"«donne … portions» manque",IF(C485&lt;=0,"«donne … portions» manque",IF(SUM(L487:L501)&gt;0,"vérifier les lignes avec remarque","")))))</f>
        <v/>
      </c>
    </row>
    <row r="486" spans="1:6" x14ac:dyDescent="0.25">
      <c r="A486" s="4" t="s">
        <v>43</v>
      </c>
      <c r="B486" s="4" t="s">
        <v>44</v>
      </c>
      <c r="C486" s="4" t="s">
        <v>18</v>
      </c>
      <c r="D486" s="4" t="s">
        <v>45</v>
      </c>
      <c r="E486" s="4" t="s">
        <v>46</v>
      </c>
      <c r="F486" s="4" t="s">
        <v>24</v>
      </c>
    </row>
    <row r="487" spans="1:12" x14ac:dyDescent="0.25">
      <c r="A487" s="5"/>
      <c r="B487" s="12"/>
      <c r="C487" t="str">
        <f>IF(A487="","",IF(ISNUMBER(MATCH(A487,'Ingrédients'!$A$5:$A$154,0)),INDEX('Ingrédients'!$B$5:$B$154,MATCH(A487,'Ingrédients'!$A$5:$A$154,0)),IF(ISNUMBER(MATCH(A487,'Recettes de base'!$H$5:$H$19,0)),INDEX('Recettes de base'!$I$5:$I$19,MATCH(A487,'Recettes de base'!$H$5:$H$19,0)),"")))</f>
        <v/>
      </c>
      <c r="D487" s="13" t="str">
        <f>IF(A487="","",IF(ISNUMBER(MATCH(A487,'Ingrédients'!$A$5:$A$154,0)),INDEX('Ingrédients'!$G$5:$G$154,MATCH(A487,'Ingrédients'!$A$5:$A$154,0)),IF(ISNUMBER(MATCH(A487,'Recettes de base'!$H$5:$H$19,0)),INDEX('Recettes de base'!$J$5:$J$19,MATCH(A487,'Recettes de base'!$H$5:$H$19,0)),"")))</f>
        <v/>
      </c>
      <c r="E487" s="15" t="str">
        <f>IF(OR(A487="",NOT(ISNUMBER(B487)),NOT(ISNUMBER(D487))),"",ROUND(B487*D487,2))</f>
        <v/>
      </c>
      <c r="F487" s="10" t="str">
        <f>IF(A487="","",IF(OR(ISNUMBER(MATCH(A487,'Ingrédients'!$A$5:$A$154,0)),ISNUMBER(MATCH(A487,'Recettes de base'!$H$5:$H$19,0))),IF(NOT(ISNUMBER(D487)),"prix manquant",IF(NOT(ISNUMBER(B487)),"quantité manquante",IF(ISNUMBER(MATCH(A487,'Ingrédients'!$A$5:$A$154,0)),"",IF(INDEX('Recettes de base'!$K$5:$K$19,MATCH(A487,'Recettes de base'!$H$5:$H$19,0))&gt;0,"recette de base incomplète","")))),"introuvable"))</f>
        <v/>
      </c>
      <c r="L487">
        <f>IF(F487="",0,1)</f>
        <v>0</v>
      </c>
    </row>
    <row r="488" spans="1:12" x14ac:dyDescent="0.25">
      <c r="A488" s="5"/>
      <c r="B488" s="12"/>
      <c r="C488" t="str">
        <f>IF(A488="","",IF(ISNUMBER(MATCH(A488,'Ingrédients'!$A$5:$A$154,0)),INDEX('Ingrédients'!$B$5:$B$154,MATCH(A488,'Ingrédients'!$A$5:$A$154,0)),IF(ISNUMBER(MATCH(A488,'Recettes de base'!$H$5:$H$19,0)),INDEX('Recettes de base'!$I$5:$I$19,MATCH(A488,'Recettes de base'!$H$5:$H$19,0)),"")))</f>
        <v/>
      </c>
      <c r="D488" s="13" t="str">
        <f>IF(A488="","",IF(ISNUMBER(MATCH(A488,'Ingrédients'!$A$5:$A$154,0)),INDEX('Ingrédients'!$G$5:$G$154,MATCH(A488,'Ingrédients'!$A$5:$A$154,0)),IF(ISNUMBER(MATCH(A488,'Recettes de base'!$H$5:$H$19,0)),INDEX('Recettes de base'!$J$5:$J$19,MATCH(A488,'Recettes de base'!$H$5:$H$19,0)),"")))</f>
        <v/>
      </c>
      <c r="E488" s="15" t="str">
        <f>IF(OR(A488="",NOT(ISNUMBER(B488)),NOT(ISNUMBER(D488))),"",ROUND(B488*D488,2))</f>
        <v/>
      </c>
      <c r="F488" s="10" t="str">
        <f>IF(A488="","",IF(OR(ISNUMBER(MATCH(A488,'Ingrédients'!$A$5:$A$154,0)),ISNUMBER(MATCH(A488,'Recettes de base'!$H$5:$H$19,0))),IF(NOT(ISNUMBER(D488)),"prix manquant",IF(NOT(ISNUMBER(B488)),"quantité manquante",IF(ISNUMBER(MATCH(A488,'Ingrédients'!$A$5:$A$154,0)),"",IF(INDEX('Recettes de base'!$K$5:$K$19,MATCH(A488,'Recettes de base'!$H$5:$H$19,0))&gt;0,"recette de base incomplète","")))),"introuvable"))</f>
        <v/>
      </c>
      <c r="L488">
        <f>IF(F488="",0,1)</f>
        <v>0</v>
      </c>
    </row>
    <row r="489" spans="1:12" x14ac:dyDescent="0.25">
      <c r="A489" s="5"/>
      <c r="B489" s="12"/>
      <c r="C489" t="str">
        <f>IF(A489="","",IF(ISNUMBER(MATCH(A489,'Ingrédients'!$A$5:$A$154,0)),INDEX('Ingrédients'!$B$5:$B$154,MATCH(A489,'Ingrédients'!$A$5:$A$154,0)),IF(ISNUMBER(MATCH(A489,'Recettes de base'!$H$5:$H$19,0)),INDEX('Recettes de base'!$I$5:$I$19,MATCH(A489,'Recettes de base'!$H$5:$H$19,0)),"")))</f>
        <v/>
      </c>
      <c r="D489" s="13" t="str">
        <f>IF(A489="","",IF(ISNUMBER(MATCH(A489,'Ingrédients'!$A$5:$A$154,0)),INDEX('Ingrédients'!$G$5:$G$154,MATCH(A489,'Ingrédients'!$A$5:$A$154,0)),IF(ISNUMBER(MATCH(A489,'Recettes de base'!$H$5:$H$19,0)),INDEX('Recettes de base'!$J$5:$J$19,MATCH(A489,'Recettes de base'!$H$5:$H$19,0)),"")))</f>
        <v/>
      </c>
      <c r="E489" s="15" t="str">
        <f>IF(OR(A489="",NOT(ISNUMBER(B489)),NOT(ISNUMBER(D489))),"",ROUND(B489*D489,2))</f>
        <v/>
      </c>
      <c r="F489" s="10" t="str">
        <f>IF(A489="","",IF(OR(ISNUMBER(MATCH(A489,'Ingrédients'!$A$5:$A$154,0)),ISNUMBER(MATCH(A489,'Recettes de base'!$H$5:$H$19,0))),IF(NOT(ISNUMBER(D489)),"prix manquant",IF(NOT(ISNUMBER(B489)),"quantité manquante",IF(ISNUMBER(MATCH(A489,'Ingrédients'!$A$5:$A$154,0)),"",IF(INDEX('Recettes de base'!$K$5:$K$19,MATCH(A489,'Recettes de base'!$H$5:$H$19,0))&gt;0,"recette de base incomplète","")))),"introuvable"))</f>
        <v/>
      </c>
      <c r="L489">
        <f>IF(F489="",0,1)</f>
        <v>0</v>
      </c>
    </row>
    <row r="490" spans="1:12" x14ac:dyDescent="0.25">
      <c r="A490" s="5"/>
      <c r="B490" s="12"/>
      <c r="C490" t="str">
        <f>IF(A490="","",IF(ISNUMBER(MATCH(A490,'Ingrédients'!$A$5:$A$154,0)),INDEX('Ingrédients'!$B$5:$B$154,MATCH(A490,'Ingrédients'!$A$5:$A$154,0)),IF(ISNUMBER(MATCH(A490,'Recettes de base'!$H$5:$H$19,0)),INDEX('Recettes de base'!$I$5:$I$19,MATCH(A490,'Recettes de base'!$H$5:$H$19,0)),"")))</f>
        <v/>
      </c>
      <c r="D490" s="13" t="str">
        <f>IF(A490="","",IF(ISNUMBER(MATCH(A490,'Ingrédients'!$A$5:$A$154,0)),INDEX('Ingrédients'!$G$5:$G$154,MATCH(A490,'Ingrédients'!$A$5:$A$154,0)),IF(ISNUMBER(MATCH(A490,'Recettes de base'!$H$5:$H$19,0)),INDEX('Recettes de base'!$J$5:$J$19,MATCH(A490,'Recettes de base'!$H$5:$H$19,0)),"")))</f>
        <v/>
      </c>
      <c r="E490" s="15" t="str">
        <f>IF(OR(A490="",NOT(ISNUMBER(B490)),NOT(ISNUMBER(D490))),"",ROUND(B490*D490,2))</f>
        <v/>
      </c>
      <c r="F490" s="10" t="str">
        <f>IF(A490="","",IF(OR(ISNUMBER(MATCH(A490,'Ingrédients'!$A$5:$A$154,0)),ISNUMBER(MATCH(A490,'Recettes de base'!$H$5:$H$19,0))),IF(NOT(ISNUMBER(D490)),"prix manquant",IF(NOT(ISNUMBER(B490)),"quantité manquante",IF(ISNUMBER(MATCH(A490,'Ingrédients'!$A$5:$A$154,0)),"",IF(INDEX('Recettes de base'!$K$5:$K$19,MATCH(A490,'Recettes de base'!$H$5:$H$19,0))&gt;0,"recette de base incomplète","")))),"introuvable"))</f>
        <v/>
      </c>
      <c r="L490">
        <f>IF(F490="",0,1)</f>
        <v>0</v>
      </c>
    </row>
    <row r="491" spans="1:12" x14ac:dyDescent="0.25">
      <c r="A491" s="5"/>
      <c r="B491" s="12"/>
      <c r="C491" t="str">
        <f>IF(A491="","",IF(ISNUMBER(MATCH(A491,'Ingrédients'!$A$5:$A$154,0)),INDEX('Ingrédients'!$B$5:$B$154,MATCH(A491,'Ingrédients'!$A$5:$A$154,0)),IF(ISNUMBER(MATCH(A491,'Recettes de base'!$H$5:$H$19,0)),INDEX('Recettes de base'!$I$5:$I$19,MATCH(A491,'Recettes de base'!$H$5:$H$19,0)),"")))</f>
        <v/>
      </c>
      <c r="D491" s="13" t="str">
        <f>IF(A491="","",IF(ISNUMBER(MATCH(A491,'Ingrédients'!$A$5:$A$154,0)),INDEX('Ingrédients'!$G$5:$G$154,MATCH(A491,'Ingrédients'!$A$5:$A$154,0)),IF(ISNUMBER(MATCH(A491,'Recettes de base'!$H$5:$H$19,0)),INDEX('Recettes de base'!$J$5:$J$19,MATCH(A491,'Recettes de base'!$H$5:$H$19,0)),"")))</f>
        <v/>
      </c>
      <c r="E491" s="15" t="str">
        <f>IF(OR(A491="",NOT(ISNUMBER(B491)),NOT(ISNUMBER(D491))),"",ROUND(B491*D491,2))</f>
        <v/>
      </c>
      <c r="F491" s="10" t="str">
        <f>IF(A491="","",IF(OR(ISNUMBER(MATCH(A491,'Ingrédients'!$A$5:$A$154,0)),ISNUMBER(MATCH(A491,'Recettes de base'!$H$5:$H$19,0))),IF(NOT(ISNUMBER(D491)),"prix manquant",IF(NOT(ISNUMBER(B491)),"quantité manquante",IF(ISNUMBER(MATCH(A491,'Ingrédients'!$A$5:$A$154,0)),"",IF(INDEX('Recettes de base'!$K$5:$K$19,MATCH(A491,'Recettes de base'!$H$5:$H$19,0))&gt;0,"recette de base incomplète","")))),"introuvable"))</f>
        <v/>
      </c>
      <c r="L491">
        <f>IF(F491="",0,1)</f>
        <v>0</v>
      </c>
    </row>
    <row r="492" spans="1:12" x14ac:dyDescent="0.25">
      <c r="A492" s="5"/>
      <c r="B492" s="12"/>
      <c r="C492" t="str">
        <f>IF(A492="","",IF(ISNUMBER(MATCH(A492,'Ingrédients'!$A$5:$A$154,0)),INDEX('Ingrédients'!$B$5:$B$154,MATCH(A492,'Ingrédients'!$A$5:$A$154,0)),IF(ISNUMBER(MATCH(A492,'Recettes de base'!$H$5:$H$19,0)),INDEX('Recettes de base'!$I$5:$I$19,MATCH(A492,'Recettes de base'!$H$5:$H$19,0)),"")))</f>
        <v/>
      </c>
      <c r="D492" s="13" t="str">
        <f>IF(A492="","",IF(ISNUMBER(MATCH(A492,'Ingrédients'!$A$5:$A$154,0)),INDEX('Ingrédients'!$G$5:$G$154,MATCH(A492,'Ingrédients'!$A$5:$A$154,0)),IF(ISNUMBER(MATCH(A492,'Recettes de base'!$H$5:$H$19,0)),INDEX('Recettes de base'!$J$5:$J$19,MATCH(A492,'Recettes de base'!$H$5:$H$19,0)),"")))</f>
        <v/>
      </c>
      <c r="E492" s="15" t="str">
        <f>IF(OR(A492="",NOT(ISNUMBER(B492)),NOT(ISNUMBER(D492))),"",ROUND(B492*D492,2))</f>
        <v/>
      </c>
      <c r="F492" s="10" t="str">
        <f>IF(A492="","",IF(OR(ISNUMBER(MATCH(A492,'Ingrédients'!$A$5:$A$154,0)),ISNUMBER(MATCH(A492,'Recettes de base'!$H$5:$H$19,0))),IF(NOT(ISNUMBER(D492)),"prix manquant",IF(NOT(ISNUMBER(B492)),"quantité manquante",IF(ISNUMBER(MATCH(A492,'Ingrédients'!$A$5:$A$154,0)),"",IF(INDEX('Recettes de base'!$K$5:$K$19,MATCH(A492,'Recettes de base'!$H$5:$H$19,0))&gt;0,"recette de base incomplète","")))),"introuvable"))</f>
        <v/>
      </c>
      <c r="L492">
        <f>IF(F492="",0,1)</f>
        <v>0</v>
      </c>
    </row>
    <row r="493" spans="1:12" x14ac:dyDescent="0.25">
      <c r="A493" s="5"/>
      <c r="B493" s="12"/>
      <c r="C493" t="str">
        <f>IF(A493="","",IF(ISNUMBER(MATCH(A493,'Ingrédients'!$A$5:$A$154,0)),INDEX('Ingrédients'!$B$5:$B$154,MATCH(A493,'Ingrédients'!$A$5:$A$154,0)),IF(ISNUMBER(MATCH(A493,'Recettes de base'!$H$5:$H$19,0)),INDEX('Recettes de base'!$I$5:$I$19,MATCH(A493,'Recettes de base'!$H$5:$H$19,0)),"")))</f>
        <v/>
      </c>
      <c r="D493" s="13" t="str">
        <f>IF(A493="","",IF(ISNUMBER(MATCH(A493,'Ingrédients'!$A$5:$A$154,0)),INDEX('Ingrédients'!$G$5:$G$154,MATCH(A493,'Ingrédients'!$A$5:$A$154,0)),IF(ISNUMBER(MATCH(A493,'Recettes de base'!$H$5:$H$19,0)),INDEX('Recettes de base'!$J$5:$J$19,MATCH(A493,'Recettes de base'!$H$5:$H$19,0)),"")))</f>
        <v/>
      </c>
      <c r="E493" s="15" t="str">
        <f>IF(OR(A493="",NOT(ISNUMBER(B493)),NOT(ISNUMBER(D493))),"",ROUND(B493*D493,2))</f>
        <v/>
      </c>
      <c r="F493" s="10" t="str">
        <f>IF(A493="","",IF(OR(ISNUMBER(MATCH(A493,'Ingrédients'!$A$5:$A$154,0)),ISNUMBER(MATCH(A493,'Recettes de base'!$H$5:$H$19,0))),IF(NOT(ISNUMBER(D493)),"prix manquant",IF(NOT(ISNUMBER(B493)),"quantité manquante",IF(ISNUMBER(MATCH(A493,'Ingrédients'!$A$5:$A$154,0)),"",IF(INDEX('Recettes de base'!$K$5:$K$19,MATCH(A493,'Recettes de base'!$H$5:$H$19,0))&gt;0,"recette de base incomplète","")))),"introuvable"))</f>
        <v/>
      </c>
      <c r="L493">
        <f>IF(F493="",0,1)</f>
        <v>0</v>
      </c>
    </row>
    <row r="494" spans="1:12" x14ac:dyDescent="0.25">
      <c r="A494" s="5"/>
      <c r="B494" s="12"/>
      <c r="C494" t="str">
        <f>IF(A494="","",IF(ISNUMBER(MATCH(A494,'Ingrédients'!$A$5:$A$154,0)),INDEX('Ingrédients'!$B$5:$B$154,MATCH(A494,'Ingrédients'!$A$5:$A$154,0)),IF(ISNUMBER(MATCH(A494,'Recettes de base'!$H$5:$H$19,0)),INDEX('Recettes de base'!$I$5:$I$19,MATCH(A494,'Recettes de base'!$H$5:$H$19,0)),"")))</f>
        <v/>
      </c>
      <c r="D494" s="13" t="str">
        <f>IF(A494="","",IF(ISNUMBER(MATCH(A494,'Ingrédients'!$A$5:$A$154,0)),INDEX('Ingrédients'!$G$5:$G$154,MATCH(A494,'Ingrédients'!$A$5:$A$154,0)),IF(ISNUMBER(MATCH(A494,'Recettes de base'!$H$5:$H$19,0)),INDEX('Recettes de base'!$J$5:$J$19,MATCH(A494,'Recettes de base'!$H$5:$H$19,0)),"")))</f>
        <v/>
      </c>
      <c r="E494" s="15" t="str">
        <f>IF(OR(A494="",NOT(ISNUMBER(B494)),NOT(ISNUMBER(D494))),"",ROUND(B494*D494,2))</f>
        <v/>
      </c>
      <c r="F494" s="10" t="str">
        <f>IF(A494="","",IF(OR(ISNUMBER(MATCH(A494,'Ingrédients'!$A$5:$A$154,0)),ISNUMBER(MATCH(A494,'Recettes de base'!$H$5:$H$19,0))),IF(NOT(ISNUMBER(D494)),"prix manquant",IF(NOT(ISNUMBER(B494)),"quantité manquante",IF(ISNUMBER(MATCH(A494,'Ingrédients'!$A$5:$A$154,0)),"",IF(INDEX('Recettes de base'!$K$5:$K$19,MATCH(A494,'Recettes de base'!$H$5:$H$19,0))&gt;0,"recette de base incomplète","")))),"introuvable"))</f>
        <v/>
      </c>
      <c r="L494">
        <f>IF(F494="",0,1)</f>
        <v>0</v>
      </c>
    </row>
    <row r="495" spans="1:12" x14ac:dyDescent="0.25">
      <c r="A495" s="5"/>
      <c r="B495" s="12"/>
      <c r="C495" t="str">
        <f>IF(A495="","",IF(ISNUMBER(MATCH(A495,'Ingrédients'!$A$5:$A$154,0)),INDEX('Ingrédients'!$B$5:$B$154,MATCH(A495,'Ingrédients'!$A$5:$A$154,0)),IF(ISNUMBER(MATCH(A495,'Recettes de base'!$H$5:$H$19,0)),INDEX('Recettes de base'!$I$5:$I$19,MATCH(A495,'Recettes de base'!$H$5:$H$19,0)),"")))</f>
        <v/>
      </c>
      <c r="D495" s="13" t="str">
        <f>IF(A495="","",IF(ISNUMBER(MATCH(A495,'Ingrédients'!$A$5:$A$154,0)),INDEX('Ingrédients'!$G$5:$G$154,MATCH(A495,'Ingrédients'!$A$5:$A$154,0)),IF(ISNUMBER(MATCH(A495,'Recettes de base'!$H$5:$H$19,0)),INDEX('Recettes de base'!$J$5:$J$19,MATCH(A495,'Recettes de base'!$H$5:$H$19,0)),"")))</f>
        <v/>
      </c>
      <c r="E495" s="15" t="str">
        <f>IF(OR(A495="",NOT(ISNUMBER(B495)),NOT(ISNUMBER(D495))),"",ROUND(B495*D495,2))</f>
        <v/>
      </c>
      <c r="F495" s="10" t="str">
        <f>IF(A495="","",IF(OR(ISNUMBER(MATCH(A495,'Ingrédients'!$A$5:$A$154,0)),ISNUMBER(MATCH(A495,'Recettes de base'!$H$5:$H$19,0))),IF(NOT(ISNUMBER(D495)),"prix manquant",IF(NOT(ISNUMBER(B495)),"quantité manquante",IF(ISNUMBER(MATCH(A495,'Ingrédients'!$A$5:$A$154,0)),"",IF(INDEX('Recettes de base'!$K$5:$K$19,MATCH(A495,'Recettes de base'!$H$5:$H$19,0))&gt;0,"recette de base incomplète","")))),"introuvable"))</f>
        <v/>
      </c>
      <c r="L495">
        <f>IF(F495="",0,1)</f>
        <v>0</v>
      </c>
    </row>
    <row r="496" spans="1:12" x14ac:dyDescent="0.25">
      <c r="A496" s="5"/>
      <c r="B496" s="12"/>
      <c r="C496" t="str">
        <f>IF(A496="","",IF(ISNUMBER(MATCH(A496,'Ingrédients'!$A$5:$A$154,0)),INDEX('Ingrédients'!$B$5:$B$154,MATCH(A496,'Ingrédients'!$A$5:$A$154,0)),IF(ISNUMBER(MATCH(A496,'Recettes de base'!$H$5:$H$19,0)),INDEX('Recettes de base'!$I$5:$I$19,MATCH(A496,'Recettes de base'!$H$5:$H$19,0)),"")))</f>
        <v/>
      </c>
      <c r="D496" s="13" t="str">
        <f>IF(A496="","",IF(ISNUMBER(MATCH(A496,'Ingrédients'!$A$5:$A$154,0)),INDEX('Ingrédients'!$G$5:$G$154,MATCH(A496,'Ingrédients'!$A$5:$A$154,0)),IF(ISNUMBER(MATCH(A496,'Recettes de base'!$H$5:$H$19,0)),INDEX('Recettes de base'!$J$5:$J$19,MATCH(A496,'Recettes de base'!$H$5:$H$19,0)),"")))</f>
        <v/>
      </c>
      <c r="E496" s="15" t="str">
        <f>IF(OR(A496="",NOT(ISNUMBER(B496)),NOT(ISNUMBER(D496))),"",ROUND(B496*D496,2))</f>
        <v/>
      </c>
      <c r="F496" s="10" t="str">
        <f>IF(A496="","",IF(OR(ISNUMBER(MATCH(A496,'Ingrédients'!$A$5:$A$154,0)),ISNUMBER(MATCH(A496,'Recettes de base'!$H$5:$H$19,0))),IF(NOT(ISNUMBER(D496)),"prix manquant",IF(NOT(ISNUMBER(B496)),"quantité manquante",IF(ISNUMBER(MATCH(A496,'Ingrédients'!$A$5:$A$154,0)),"",IF(INDEX('Recettes de base'!$K$5:$K$19,MATCH(A496,'Recettes de base'!$H$5:$H$19,0))&gt;0,"recette de base incomplète","")))),"introuvable"))</f>
        <v/>
      </c>
      <c r="L496">
        <f>IF(F496="",0,1)</f>
        <v>0</v>
      </c>
    </row>
    <row r="497" spans="1:12" x14ac:dyDescent="0.25">
      <c r="A497" s="5"/>
      <c r="B497" s="12"/>
      <c r="C497" t="str">
        <f>IF(A497="","",IF(ISNUMBER(MATCH(A497,'Ingrédients'!$A$5:$A$154,0)),INDEX('Ingrédients'!$B$5:$B$154,MATCH(A497,'Ingrédients'!$A$5:$A$154,0)),IF(ISNUMBER(MATCH(A497,'Recettes de base'!$H$5:$H$19,0)),INDEX('Recettes de base'!$I$5:$I$19,MATCH(A497,'Recettes de base'!$H$5:$H$19,0)),"")))</f>
        <v/>
      </c>
      <c r="D497" s="13" t="str">
        <f>IF(A497="","",IF(ISNUMBER(MATCH(A497,'Ingrédients'!$A$5:$A$154,0)),INDEX('Ingrédients'!$G$5:$G$154,MATCH(A497,'Ingrédients'!$A$5:$A$154,0)),IF(ISNUMBER(MATCH(A497,'Recettes de base'!$H$5:$H$19,0)),INDEX('Recettes de base'!$J$5:$J$19,MATCH(A497,'Recettes de base'!$H$5:$H$19,0)),"")))</f>
        <v/>
      </c>
      <c r="E497" s="15" t="str">
        <f>IF(OR(A497="",NOT(ISNUMBER(B497)),NOT(ISNUMBER(D497))),"",ROUND(B497*D497,2))</f>
        <v/>
      </c>
      <c r="F497" s="10" t="str">
        <f>IF(A497="","",IF(OR(ISNUMBER(MATCH(A497,'Ingrédients'!$A$5:$A$154,0)),ISNUMBER(MATCH(A497,'Recettes de base'!$H$5:$H$19,0))),IF(NOT(ISNUMBER(D497)),"prix manquant",IF(NOT(ISNUMBER(B497)),"quantité manquante",IF(ISNUMBER(MATCH(A497,'Ingrédients'!$A$5:$A$154,0)),"",IF(INDEX('Recettes de base'!$K$5:$K$19,MATCH(A497,'Recettes de base'!$H$5:$H$19,0))&gt;0,"recette de base incomplète","")))),"introuvable"))</f>
        <v/>
      </c>
      <c r="L497">
        <f>IF(F497="",0,1)</f>
        <v>0</v>
      </c>
    </row>
    <row r="498" spans="1:12" x14ac:dyDescent="0.25">
      <c r="A498" s="5"/>
      <c r="B498" s="12"/>
      <c r="C498" t="str">
        <f>IF(A498="","",IF(ISNUMBER(MATCH(A498,'Ingrédients'!$A$5:$A$154,0)),INDEX('Ingrédients'!$B$5:$B$154,MATCH(A498,'Ingrédients'!$A$5:$A$154,0)),IF(ISNUMBER(MATCH(A498,'Recettes de base'!$H$5:$H$19,0)),INDEX('Recettes de base'!$I$5:$I$19,MATCH(A498,'Recettes de base'!$H$5:$H$19,0)),"")))</f>
        <v/>
      </c>
      <c r="D498" s="13" t="str">
        <f>IF(A498="","",IF(ISNUMBER(MATCH(A498,'Ingrédients'!$A$5:$A$154,0)),INDEX('Ingrédients'!$G$5:$G$154,MATCH(A498,'Ingrédients'!$A$5:$A$154,0)),IF(ISNUMBER(MATCH(A498,'Recettes de base'!$H$5:$H$19,0)),INDEX('Recettes de base'!$J$5:$J$19,MATCH(A498,'Recettes de base'!$H$5:$H$19,0)),"")))</f>
        <v/>
      </c>
      <c r="E498" s="15" t="str">
        <f>IF(OR(A498="",NOT(ISNUMBER(B498)),NOT(ISNUMBER(D498))),"",ROUND(B498*D498,2))</f>
        <v/>
      </c>
      <c r="F498" s="10" t="str">
        <f>IF(A498="","",IF(OR(ISNUMBER(MATCH(A498,'Ingrédients'!$A$5:$A$154,0)),ISNUMBER(MATCH(A498,'Recettes de base'!$H$5:$H$19,0))),IF(NOT(ISNUMBER(D498)),"prix manquant",IF(NOT(ISNUMBER(B498)),"quantité manquante",IF(ISNUMBER(MATCH(A498,'Ingrédients'!$A$5:$A$154,0)),"",IF(INDEX('Recettes de base'!$K$5:$K$19,MATCH(A498,'Recettes de base'!$H$5:$H$19,0))&gt;0,"recette de base incomplète","")))),"introuvable"))</f>
        <v/>
      </c>
      <c r="L498">
        <f>IF(F498="",0,1)</f>
        <v>0</v>
      </c>
    </row>
    <row r="499" spans="1:12" x14ac:dyDescent="0.25">
      <c r="A499" s="5"/>
      <c r="B499" s="12"/>
      <c r="C499" t="str">
        <f>IF(A499="","",IF(ISNUMBER(MATCH(A499,'Ingrédients'!$A$5:$A$154,0)),INDEX('Ingrédients'!$B$5:$B$154,MATCH(A499,'Ingrédients'!$A$5:$A$154,0)),IF(ISNUMBER(MATCH(A499,'Recettes de base'!$H$5:$H$19,0)),INDEX('Recettes de base'!$I$5:$I$19,MATCH(A499,'Recettes de base'!$H$5:$H$19,0)),"")))</f>
        <v/>
      </c>
      <c r="D499" s="13" t="str">
        <f>IF(A499="","",IF(ISNUMBER(MATCH(A499,'Ingrédients'!$A$5:$A$154,0)),INDEX('Ingrédients'!$G$5:$G$154,MATCH(A499,'Ingrédients'!$A$5:$A$154,0)),IF(ISNUMBER(MATCH(A499,'Recettes de base'!$H$5:$H$19,0)),INDEX('Recettes de base'!$J$5:$J$19,MATCH(A499,'Recettes de base'!$H$5:$H$19,0)),"")))</f>
        <v/>
      </c>
      <c r="E499" s="15" t="str">
        <f>IF(OR(A499="",NOT(ISNUMBER(B499)),NOT(ISNUMBER(D499))),"",ROUND(B499*D499,2))</f>
        <v/>
      </c>
      <c r="F499" s="10" t="str">
        <f>IF(A499="","",IF(OR(ISNUMBER(MATCH(A499,'Ingrédients'!$A$5:$A$154,0)),ISNUMBER(MATCH(A499,'Recettes de base'!$H$5:$H$19,0))),IF(NOT(ISNUMBER(D499)),"prix manquant",IF(NOT(ISNUMBER(B499)),"quantité manquante",IF(ISNUMBER(MATCH(A499,'Ingrédients'!$A$5:$A$154,0)),"",IF(INDEX('Recettes de base'!$K$5:$K$19,MATCH(A499,'Recettes de base'!$H$5:$H$19,0))&gt;0,"recette de base incomplète","")))),"introuvable"))</f>
        <v/>
      </c>
      <c r="L499">
        <f>IF(F499="",0,1)</f>
        <v>0</v>
      </c>
    </row>
    <row r="500" spans="1:12" x14ac:dyDescent="0.25">
      <c r="A500" s="5"/>
      <c r="B500" s="12"/>
      <c r="C500" t="str">
        <f>IF(A500="","",IF(ISNUMBER(MATCH(A500,'Ingrédients'!$A$5:$A$154,0)),INDEX('Ingrédients'!$B$5:$B$154,MATCH(A500,'Ingrédients'!$A$5:$A$154,0)),IF(ISNUMBER(MATCH(A500,'Recettes de base'!$H$5:$H$19,0)),INDEX('Recettes de base'!$I$5:$I$19,MATCH(A500,'Recettes de base'!$H$5:$H$19,0)),"")))</f>
        <v/>
      </c>
      <c r="D500" s="13" t="str">
        <f>IF(A500="","",IF(ISNUMBER(MATCH(A500,'Ingrédients'!$A$5:$A$154,0)),INDEX('Ingrédients'!$G$5:$G$154,MATCH(A500,'Ingrédients'!$A$5:$A$154,0)),IF(ISNUMBER(MATCH(A500,'Recettes de base'!$H$5:$H$19,0)),INDEX('Recettes de base'!$J$5:$J$19,MATCH(A500,'Recettes de base'!$H$5:$H$19,0)),"")))</f>
        <v/>
      </c>
      <c r="E500" s="15" t="str">
        <f>IF(OR(A500="",NOT(ISNUMBER(B500)),NOT(ISNUMBER(D500))),"",ROUND(B500*D500,2))</f>
        <v/>
      </c>
      <c r="F500" s="10" t="str">
        <f>IF(A500="","",IF(OR(ISNUMBER(MATCH(A500,'Ingrédients'!$A$5:$A$154,0)),ISNUMBER(MATCH(A500,'Recettes de base'!$H$5:$H$19,0))),IF(NOT(ISNUMBER(D500)),"prix manquant",IF(NOT(ISNUMBER(B500)),"quantité manquante",IF(ISNUMBER(MATCH(A500,'Ingrédients'!$A$5:$A$154,0)),"",IF(INDEX('Recettes de base'!$K$5:$K$19,MATCH(A500,'Recettes de base'!$H$5:$H$19,0))&gt;0,"recette de base incomplète","")))),"introuvable"))</f>
        <v/>
      </c>
      <c r="L500">
        <f>IF(F500="",0,1)</f>
        <v>0</v>
      </c>
    </row>
    <row r="501" spans="1:12" x14ac:dyDescent="0.25">
      <c r="A501" s="5"/>
      <c r="B501" s="12"/>
      <c r="C501" t="str">
        <f>IF(A501="","",IF(ISNUMBER(MATCH(A501,'Ingrédients'!$A$5:$A$154,0)),INDEX('Ingrédients'!$B$5:$B$154,MATCH(A501,'Ingrédients'!$A$5:$A$154,0)),IF(ISNUMBER(MATCH(A501,'Recettes de base'!$H$5:$H$19,0)),INDEX('Recettes de base'!$I$5:$I$19,MATCH(A501,'Recettes de base'!$H$5:$H$19,0)),"")))</f>
        <v/>
      </c>
      <c r="D501" s="13" t="str">
        <f>IF(A501="","",IF(ISNUMBER(MATCH(A501,'Ingrédients'!$A$5:$A$154,0)),INDEX('Ingrédients'!$G$5:$G$154,MATCH(A501,'Ingrédients'!$A$5:$A$154,0)),IF(ISNUMBER(MATCH(A501,'Recettes de base'!$H$5:$H$19,0)),INDEX('Recettes de base'!$J$5:$J$19,MATCH(A501,'Recettes de base'!$H$5:$H$19,0)),"")))</f>
        <v/>
      </c>
      <c r="E501" s="15" t="str">
        <f>IF(OR(A501="",NOT(ISNUMBER(B501)),NOT(ISNUMBER(D501))),"",ROUND(B501*D501,2))</f>
        <v/>
      </c>
      <c r="F501" s="10" t="str">
        <f>IF(A501="","",IF(OR(ISNUMBER(MATCH(A501,'Ingrédients'!$A$5:$A$154,0)),ISNUMBER(MATCH(A501,'Recettes de base'!$H$5:$H$19,0))),IF(NOT(ISNUMBER(D501)),"prix manquant",IF(NOT(ISNUMBER(B501)),"quantité manquante",IF(ISNUMBER(MATCH(A501,'Ingrédients'!$A$5:$A$154,0)),"",IF(INDEX('Recettes de base'!$K$5:$K$19,MATCH(A501,'Recettes de base'!$H$5:$H$19,0))&gt;0,"recette de base incomplète","")))),"introuvable"))</f>
        <v/>
      </c>
      <c r="L501">
        <f>IF(F501="",0,1)</f>
        <v>0</v>
      </c>
    </row>
    <row r="502" spans="1:5" x14ac:dyDescent="0.25">
      <c r="A502" s="16" t="s">
        <v>47</v>
      </c>
      <c r="E502" s="9" t="str">
        <f>IF(A485="","",ROUND(SUM(E487:E501),2))</f>
        <v/>
      </c>
    </row>
    <row r="503" spans="1:5" x14ac:dyDescent="0.25">
      <c r="A503" s="16" t="s">
        <v>50</v>
      </c>
      <c r="E503" s="9" t="str">
        <f>IF(OR(A485="",NOT(ISNUMBER(C485))),"",IF(C485&lt;=0,"",ROUND(E502/C485,2)))</f>
        <v/>
      </c>
    </row>
    <row r="505" spans="1:5" x14ac:dyDescent="0.25">
      <c r="A505" s="11"/>
      <c r="B505" s="2" t="s">
        <v>52</v>
      </c>
      <c r="C505" s="5"/>
      <c r="D505" s="2" t="str">
        <f>IF(C505=1,"portion","portions")</f>
        <v>portions</v>
      </c>
      <c r="E505" s="10" t="str">
        <f>IF(A505="","",IF(COUNTIF($H$5:$H$34,A505)&gt;1,"nom en double, seul le premier compte",IF(NOT(ISNUMBER(C505)),"«donne … portions» manque",IF(C505&lt;=0,"«donne … portions» manque",IF(SUM(L507:L521)&gt;0,"vérifier les lignes avec remarque","")))))</f>
        <v/>
      </c>
    </row>
    <row r="506" spans="1:6" x14ac:dyDescent="0.25">
      <c r="A506" s="4" t="s">
        <v>43</v>
      </c>
      <c r="B506" s="4" t="s">
        <v>44</v>
      </c>
      <c r="C506" s="4" t="s">
        <v>18</v>
      </c>
      <c r="D506" s="4" t="s">
        <v>45</v>
      </c>
      <c r="E506" s="4" t="s">
        <v>46</v>
      </c>
      <c r="F506" s="4" t="s">
        <v>24</v>
      </c>
    </row>
    <row r="507" spans="1:12" x14ac:dyDescent="0.25">
      <c r="A507" s="5"/>
      <c r="B507" s="12"/>
      <c r="C507" t="str">
        <f>IF(A507="","",IF(ISNUMBER(MATCH(A507,'Ingrédients'!$A$5:$A$154,0)),INDEX('Ingrédients'!$B$5:$B$154,MATCH(A507,'Ingrédients'!$A$5:$A$154,0)),IF(ISNUMBER(MATCH(A507,'Recettes de base'!$H$5:$H$19,0)),INDEX('Recettes de base'!$I$5:$I$19,MATCH(A507,'Recettes de base'!$H$5:$H$19,0)),"")))</f>
        <v/>
      </c>
      <c r="D507" s="13" t="str">
        <f>IF(A507="","",IF(ISNUMBER(MATCH(A507,'Ingrédients'!$A$5:$A$154,0)),INDEX('Ingrédients'!$G$5:$G$154,MATCH(A507,'Ingrédients'!$A$5:$A$154,0)),IF(ISNUMBER(MATCH(A507,'Recettes de base'!$H$5:$H$19,0)),INDEX('Recettes de base'!$J$5:$J$19,MATCH(A507,'Recettes de base'!$H$5:$H$19,0)),"")))</f>
        <v/>
      </c>
      <c r="E507" s="15" t="str">
        <f>IF(OR(A507="",NOT(ISNUMBER(B507)),NOT(ISNUMBER(D507))),"",ROUND(B507*D507,2))</f>
        <v/>
      </c>
      <c r="F507" s="10" t="str">
        <f>IF(A507="","",IF(OR(ISNUMBER(MATCH(A507,'Ingrédients'!$A$5:$A$154,0)),ISNUMBER(MATCH(A507,'Recettes de base'!$H$5:$H$19,0))),IF(NOT(ISNUMBER(D507)),"prix manquant",IF(NOT(ISNUMBER(B507)),"quantité manquante",IF(ISNUMBER(MATCH(A507,'Ingrédients'!$A$5:$A$154,0)),"",IF(INDEX('Recettes de base'!$K$5:$K$19,MATCH(A507,'Recettes de base'!$H$5:$H$19,0))&gt;0,"recette de base incomplète","")))),"introuvable"))</f>
        <v/>
      </c>
      <c r="L507">
        <f>IF(F507="",0,1)</f>
        <v>0</v>
      </c>
    </row>
    <row r="508" spans="1:12" x14ac:dyDescent="0.25">
      <c r="A508" s="5"/>
      <c r="B508" s="12"/>
      <c r="C508" t="str">
        <f>IF(A508="","",IF(ISNUMBER(MATCH(A508,'Ingrédients'!$A$5:$A$154,0)),INDEX('Ingrédients'!$B$5:$B$154,MATCH(A508,'Ingrédients'!$A$5:$A$154,0)),IF(ISNUMBER(MATCH(A508,'Recettes de base'!$H$5:$H$19,0)),INDEX('Recettes de base'!$I$5:$I$19,MATCH(A508,'Recettes de base'!$H$5:$H$19,0)),"")))</f>
        <v/>
      </c>
      <c r="D508" s="13" t="str">
        <f>IF(A508="","",IF(ISNUMBER(MATCH(A508,'Ingrédients'!$A$5:$A$154,0)),INDEX('Ingrédients'!$G$5:$G$154,MATCH(A508,'Ingrédients'!$A$5:$A$154,0)),IF(ISNUMBER(MATCH(A508,'Recettes de base'!$H$5:$H$19,0)),INDEX('Recettes de base'!$J$5:$J$19,MATCH(A508,'Recettes de base'!$H$5:$H$19,0)),"")))</f>
        <v/>
      </c>
      <c r="E508" s="15" t="str">
        <f>IF(OR(A508="",NOT(ISNUMBER(B508)),NOT(ISNUMBER(D508))),"",ROUND(B508*D508,2))</f>
        <v/>
      </c>
      <c r="F508" s="10" t="str">
        <f>IF(A508="","",IF(OR(ISNUMBER(MATCH(A508,'Ingrédients'!$A$5:$A$154,0)),ISNUMBER(MATCH(A508,'Recettes de base'!$H$5:$H$19,0))),IF(NOT(ISNUMBER(D508)),"prix manquant",IF(NOT(ISNUMBER(B508)),"quantité manquante",IF(ISNUMBER(MATCH(A508,'Ingrédients'!$A$5:$A$154,0)),"",IF(INDEX('Recettes de base'!$K$5:$K$19,MATCH(A508,'Recettes de base'!$H$5:$H$19,0))&gt;0,"recette de base incomplète","")))),"introuvable"))</f>
        <v/>
      </c>
      <c r="L508">
        <f>IF(F508="",0,1)</f>
        <v>0</v>
      </c>
    </row>
    <row r="509" spans="1:12" x14ac:dyDescent="0.25">
      <c r="A509" s="5"/>
      <c r="B509" s="12"/>
      <c r="C509" t="str">
        <f>IF(A509="","",IF(ISNUMBER(MATCH(A509,'Ingrédients'!$A$5:$A$154,0)),INDEX('Ingrédients'!$B$5:$B$154,MATCH(A509,'Ingrédients'!$A$5:$A$154,0)),IF(ISNUMBER(MATCH(A509,'Recettes de base'!$H$5:$H$19,0)),INDEX('Recettes de base'!$I$5:$I$19,MATCH(A509,'Recettes de base'!$H$5:$H$19,0)),"")))</f>
        <v/>
      </c>
      <c r="D509" s="13" t="str">
        <f>IF(A509="","",IF(ISNUMBER(MATCH(A509,'Ingrédients'!$A$5:$A$154,0)),INDEX('Ingrédients'!$G$5:$G$154,MATCH(A509,'Ingrédients'!$A$5:$A$154,0)),IF(ISNUMBER(MATCH(A509,'Recettes de base'!$H$5:$H$19,0)),INDEX('Recettes de base'!$J$5:$J$19,MATCH(A509,'Recettes de base'!$H$5:$H$19,0)),"")))</f>
        <v/>
      </c>
      <c r="E509" s="15" t="str">
        <f>IF(OR(A509="",NOT(ISNUMBER(B509)),NOT(ISNUMBER(D509))),"",ROUND(B509*D509,2))</f>
        <v/>
      </c>
      <c r="F509" s="10" t="str">
        <f>IF(A509="","",IF(OR(ISNUMBER(MATCH(A509,'Ingrédients'!$A$5:$A$154,0)),ISNUMBER(MATCH(A509,'Recettes de base'!$H$5:$H$19,0))),IF(NOT(ISNUMBER(D509)),"prix manquant",IF(NOT(ISNUMBER(B509)),"quantité manquante",IF(ISNUMBER(MATCH(A509,'Ingrédients'!$A$5:$A$154,0)),"",IF(INDEX('Recettes de base'!$K$5:$K$19,MATCH(A509,'Recettes de base'!$H$5:$H$19,0))&gt;0,"recette de base incomplète","")))),"introuvable"))</f>
        <v/>
      </c>
      <c r="L509">
        <f>IF(F509="",0,1)</f>
        <v>0</v>
      </c>
    </row>
    <row r="510" spans="1:12" x14ac:dyDescent="0.25">
      <c r="A510" s="5"/>
      <c r="B510" s="12"/>
      <c r="C510" t="str">
        <f>IF(A510="","",IF(ISNUMBER(MATCH(A510,'Ingrédients'!$A$5:$A$154,0)),INDEX('Ingrédients'!$B$5:$B$154,MATCH(A510,'Ingrédients'!$A$5:$A$154,0)),IF(ISNUMBER(MATCH(A510,'Recettes de base'!$H$5:$H$19,0)),INDEX('Recettes de base'!$I$5:$I$19,MATCH(A510,'Recettes de base'!$H$5:$H$19,0)),"")))</f>
        <v/>
      </c>
      <c r="D510" s="13" t="str">
        <f>IF(A510="","",IF(ISNUMBER(MATCH(A510,'Ingrédients'!$A$5:$A$154,0)),INDEX('Ingrédients'!$G$5:$G$154,MATCH(A510,'Ingrédients'!$A$5:$A$154,0)),IF(ISNUMBER(MATCH(A510,'Recettes de base'!$H$5:$H$19,0)),INDEX('Recettes de base'!$J$5:$J$19,MATCH(A510,'Recettes de base'!$H$5:$H$19,0)),"")))</f>
        <v/>
      </c>
      <c r="E510" s="15" t="str">
        <f>IF(OR(A510="",NOT(ISNUMBER(B510)),NOT(ISNUMBER(D510))),"",ROUND(B510*D510,2))</f>
        <v/>
      </c>
      <c r="F510" s="10" t="str">
        <f>IF(A510="","",IF(OR(ISNUMBER(MATCH(A510,'Ingrédients'!$A$5:$A$154,0)),ISNUMBER(MATCH(A510,'Recettes de base'!$H$5:$H$19,0))),IF(NOT(ISNUMBER(D510)),"prix manquant",IF(NOT(ISNUMBER(B510)),"quantité manquante",IF(ISNUMBER(MATCH(A510,'Ingrédients'!$A$5:$A$154,0)),"",IF(INDEX('Recettes de base'!$K$5:$K$19,MATCH(A510,'Recettes de base'!$H$5:$H$19,0))&gt;0,"recette de base incomplète","")))),"introuvable"))</f>
        <v/>
      </c>
      <c r="L510">
        <f>IF(F510="",0,1)</f>
        <v>0</v>
      </c>
    </row>
    <row r="511" spans="1:12" x14ac:dyDescent="0.25">
      <c r="A511" s="5"/>
      <c r="B511" s="12"/>
      <c r="C511" t="str">
        <f>IF(A511="","",IF(ISNUMBER(MATCH(A511,'Ingrédients'!$A$5:$A$154,0)),INDEX('Ingrédients'!$B$5:$B$154,MATCH(A511,'Ingrédients'!$A$5:$A$154,0)),IF(ISNUMBER(MATCH(A511,'Recettes de base'!$H$5:$H$19,0)),INDEX('Recettes de base'!$I$5:$I$19,MATCH(A511,'Recettes de base'!$H$5:$H$19,0)),"")))</f>
        <v/>
      </c>
      <c r="D511" s="13" t="str">
        <f>IF(A511="","",IF(ISNUMBER(MATCH(A511,'Ingrédients'!$A$5:$A$154,0)),INDEX('Ingrédients'!$G$5:$G$154,MATCH(A511,'Ingrédients'!$A$5:$A$154,0)),IF(ISNUMBER(MATCH(A511,'Recettes de base'!$H$5:$H$19,0)),INDEX('Recettes de base'!$J$5:$J$19,MATCH(A511,'Recettes de base'!$H$5:$H$19,0)),"")))</f>
        <v/>
      </c>
      <c r="E511" s="15" t="str">
        <f>IF(OR(A511="",NOT(ISNUMBER(B511)),NOT(ISNUMBER(D511))),"",ROUND(B511*D511,2))</f>
        <v/>
      </c>
      <c r="F511" s="10" t="str">
        <f>IF(A511="","",IF(OR(ISNUMBER(MATCH(A511,'Ingrédients'!$A$5:$A$154,0)),ISNUMBER(MATCH(A511,'Recettes de base'!$H$5:$H$19,0))),IF(NOT(ISNUMBER(D511)),"prix manquant",IF(NOT(ISNUMBER(B511)),"quantité manquante",IF(ISNUMBER(MATCH(A511,'Ingrédients'!$A$5:$A$154,0)),"",IF(INDEX('Recettes de base'!$K$5:$K$19,MATCH(A511,'Recettes de base'!$H$5:$H$19,0))&gt;0,"recette de base incomplète","")))),"introuvable"))</f>
        <v/>
      </c>
      <c r="L511">
        <f>IF(F511="",0,1)</f>
        <v>0</v>
      </c>
    </row>
    <row r="512" spans="1:12" x14ac:dyDescent="0.25">
      <c r="A512" s="5"/>
      <c r="B512" s="12"/>
      <c r="C512" t="str">
        <f>IF(A512="","",IF(ISNUMBER(MATCH(A512,'Ingrédients'!$A$5:$A$154,0)),INDEX('Ingrédients'!$B$5:$B$154,MATCH(A512,'Ingrédients'!$A$5:$A$154,0)),IF(ISNUMBER(MATCH(A512,'Recettes de base'!$H$5:$H$19,0)),INDEX('Recettes de base'!$I$5:$I$19,MATCH(A512,'Recettes de base'!$H$5:$H$19,0)),"")))</f>
        <v/>
      </c>
      <c r="D512" s="13" t="str">
        <f>IF(A512="","",IF(ISNUMBER(MATCH(A512,'Ingrédients'!$A$5:$A$154,0)),INDEX('Ingrédients'!$G$5:$G$154,MATCH(A512,'Ingrédients'!$A$5:$A$154,0)),IF(ISNUMBER(MATCH(A512,'Recettes de base'!$H$5:$H$19,0)),INDEX('Recettes de base'!$J$5:$J$19,MATCH(A512,'Recettes de base'!$H$5:$H$19,0)),"")))</f>
        <v/>
      </c>
      <c r="E512" s="15" t="str">
        <f>IF(OR(A512="",NOT(ISNUMBER(B512)),NOT(ISNUMBER(D512))),"",ROUND(B512*D512,2))</f>
        <v/>
      </c>
      <c r="F512" s="10" t="str">
        <f>IF(A512="","",IF(OR(ISNUMBER(MATCH(A512,'Ingrédients'!$A$5:$A$154,0)),ISNUMBER(MATCH(A512,'Recettes de base'!$H$5:$H$19,0))),IF(NOT(ISNUMBER(D512)),"prix manquant",IF(NOT(ISNUMBER(B512)),"quantité manquante",IF(ISNUMBER(MATCH(A512,'Ingrédients'!$A$5:$A$154,0)),"",IF(INDEX('Recettes de base'!$K$5:$K$19,MATCH(A512,'Recettes de base'!$H$5:$H$19,0))&gt;0,"recette de base incomplète","")))),"introuvable"))</f>
        <v/>
      </c>
      <c r="L512">
        <f>IF(F512="",0,1)</f>
        <v>0</v>
      </c>
    </row>
    <row r="513" spans="1:12" x14ac:dyDescent="0.25">
      <c r="A513" s="5"/>
      <c r="B513" s="12"/>
      <c r="C513" t="str">
        <f>IF(A513="","",IF(ISNUMBER(MATCH(A513,'Ingrédients'!$A$5:$A$154,0)),INDEX('Ingrédients'!$B$5:$B$154,MATCH(A513,'Ingrédients'!$A$5:$A$154,0)),IF(ISNUMBER(MATCH(A513,'Recettes de base'!$H$5:$H$19,0)),INDEX('Recettes de base'!$I$5:$I$19,MATCH(A513,'Recettes de base'!$H$5:$H$19,0)),"")))</f>
        <v/>
      </c>
      <c r="D513" s="13" t="str">
        <f>IF(A513="","",IF(ISNUMBER(MATCH(A513,'Ingrédients'!$A$5:$A$154,0)),INDEX('Ingrédients'!$G$5:$G$154,MATCH(A513,'Ingrédients'!$A$5:$A$154,0)),IF(ISNUMBER(MATCH(A513,'Recettes de base'!$H$5:$H$19,0)),INDEX('Recettes de base'!$J$5:$J$19,MATCH(A513,'Recettes de base'!$H$5:$H$19,0)),"")))</f>
        <v/>
      </c>
      <c r="E513" s="15" t="str">
        <f>IF(OR(A513="",NOT(ISNUMBER(B513)),NOT(ISNUMBER(D513))),"",ROUND(B513*D513,2))</f>
        <v/>
      </c>
      <c r="F513" s="10" t="str">
        <f>IF(A513="","",IF(OR(ISNUMBER(MATCH(A513,'Ingrédients'!$A$5:$A$154,0)),ISNUMBER(MATCH(A513,'Recettes de base'!$H$5:$H$19,0))),IF(NOT(ISNUMBER(D513)),"prix manquant",IF(NOT(ISNUMBER(B513)),"quantité manquante",IF(ISNUMBER(MATCH(A513,'Ingrédients'!$A$5:$A$154,0)),"",IF(INDEX('Recettes de base'!$K$5:$K$19,MATCH(A513,'Recettes de base'!$H$5:$H$19,0))&gt;0,"recette de base incomplète","")))),"introuvable"))</f>
        <v/>
      </c>
      <c r="L513">
        <f>IF(F513="",0,1)</f>
        <v>0</v>
      </c>
    </row>
    <row r="514" spans="1:12" x14ac:dyDescent="0.25">
      <c r="A514" s="5"/>
      <c r="B514" s="12"/>
      <c r="C514" t="str">
        <f>IF(A514="","",IF(ISNUMBER(MATCH(A514,'Ingrédients'!$A$5:$A$154,0)),INDEX('Ingrédients'!$B$5:$B$154,MATCH(A514,'Ingrédients'!$A$5:$A$154,0)),IF(ISNUMBER(MATCH(A514,'Recettes de base'!$H$5:$H$19,0)),INDEX('Recettes de base'!$I$5:$I$19,MATCH(A514,'Recettes de base'!$H$5:$H$19,0)),"")))</f>
        <v/>
      </c>
      <c r="D514" s="13" t="str">
        <f>IF(A514="","",IF(ISNUMBER(MATCH(A514,'Ingrédients'!$A$5:$A$154,0)),INDEX('Ingrédients'!$G$5:$G$154,MATCH(A514,'Ingrédients'!$A$5:$A$154,0)),IF(ISNUMBER(MATCH(A514,'Recettes de base'!$H$5:$H$19,0)),INDEX('Recettes de base'!$J$5:$J$19,MATCH(A514,'Recettes de base'!$H$5:$H$19,0)),"")))</f>
        <v/>
      </c>
      <c r="E514" s="15" t="str">
        <f>IF(OR(A514="",NOT(ISNUMBER(B514)),NOT(ISNUMBER(D514))),"",ROUND(B514*D514,2))</f>
        <v/>
      </c>
      <c r="F514" s="10" t="str">
        <f>IF(A514="","",IF(OR(ISNUMBER(MATCH(A514,'Ingrédients'!$A$5:$A$154,0)),ISNUMBER(MATCH(A514,'Recettes de base'!$H$5:$H$19,0))),IF(NOT(ISNUMBER(D514)),"prix manquant",IF(NOT(ISNUMBER(B514)),"quantité manquante",IF(ISNUMBER(MATCH(A514,'Ingrédients'!$A$5:$A$154,0)),"",IF(INDEX('Recettes de base'!$K$5:$K$19,MATCH(A514,'Recettes de base'!$H$5:$H$19,0))&gt;0,"recette de base incomplète","")))),"introuvable"))</f>
        <v/>
      </c>
      <c r="L514">
        <f>IF(F514="",0,1)</f>
        <v>0</v>
      </c>
    </row>
    <row r="515" spans="1:12" x14ac:dyDescent="0.25">
      <c r="A515" s="5"/>
      <c r="B515" s="12"/>
      <c r="C515" t="str">
        <f>IF(A515="","",IF(ISNUMBER(MATCH(A515,'Ingrédients'!$A$5:$A$154,0)),INDEX('Ingrédients'!$B$5:$B$154,MATCH(A515,'Ingrédients'!$A$5:$A$154,0)),IF(ISNUMBER(MATCH(A515,'Recettes de base'!$H$5:$H$19,0)),INDEX('Recettes de base'!$I$5:$I$19,MATCH(A515,'Recettes de base'!$H$5:$H$19,0)),"")))</f>
        <v/>
      </c>
      <c r="D515" s="13" t="str">
        <f>IF(A515="","",IF(ISNUMBER(MATCH(A515,'Ingrédients'!$A$5:$A$154,0)),INDEX('Ingrédients'!$G$5:$G$154,MATCH(A515,'Ingrédients'!$A$5:$A$154,0)),IF(ISNUMBER(MATCH(A515,'Recettes de base'!$H$5:$H$19,0)),INDEX('Recettes de base'!$J$5:$J$19,MATCH(A515,'Recettes de base'!$H$5:$H$19,0)),"")))</f>
        <v/>
      </c>
      <c r="E515" s="15" t="str">
        <f>IF(OR(A515="",NOT(ISNUMBER(B515)),NOT(ISNUMBER(D515))),"",ROUND(B515*D515,2))</f>
        <v/>
      </c>
      <c r="F515" s="10" t="str">
        <f>IF(A515="","",IF(OR(ISNUMBER(MATCH(A515,'Ingrédients'!$A$5:$A$154,0)),ISNUMBER(MATCH(A515,'Recettes de base'!$H$5:$H$19,0))),IF(NOT(ISNUMBER(D515)),"prix manquant",IF(NOT(ISNUMBER(B515)),"quantité manquante",IF(ISNUMBER(MATCH(A515,'Ingrédients'!$A$5:$A$154,0)),"",IF(INDEX('Recettes de base'!$K$5:$K$19,MATCH(A515,'Recettes de base'!$H$5:$H$19,0))&gt;0,"recette de base incomplète","")))),"introuvable"))</f>
        <v/>
      </c>
      <c r="L515">
        <f>IF(F515="",0,1)</f>
        <v>0</v>
      </c>
    </row>
    <row r="516" spans="1:12" x14ac:dyDescent="0.25">
      <c r="A516" s="5"/>
      <c r="B516" s="12"/>
      <c r="C516" t="str">
        <f>IF(A516="","",IF(ISNUMBER(MATCH(A516,'Ingrédients'!$A$5:$A$154,0)),INDEX('Ingrédients'!$B$5:$B$154,MATCH(A516,'Ingrédients'!$A$5:$A$154,0)),IF(ISNUMBER(MATCH(A516,'Recettes de base'!$H$5:$H$19,0)),INDEX('Recettes de base'!$I$5:$I$19,MATCH(A516,'Recettes de base'!$H$5:$H$19,0)),"")))</f>
        <v/>
      </c>
      <c r="D516" s="13" t="str">
        <f>IF(A516="","",IF(ISNUMBER(MATCH(A516,'Ingrédients'!$A$5:$A$154,0)),INDEX('Ingrédients'!$G$5:$G$154,MATCH(A516,'Ingrédients'!$A$5:$A$154,0)),IF(ISNUMBER(MATCH(A516,'Recettes de base'!$H$5:$H$19,0)),INDEX('Recettes de base'!$J$5:$J$19,MATCH(A516,'Recettes de base'!$H$5:$H$19,0)),"")))</f>
        <v/>
      </c>
      <c r="E516" s="15" t="str">
        <f>IF(OR(A516="",NOT(ISNUMBER(B516)),NOT(ISNUMBER(D516))),"",ROUND(B516*D516,2))</f>
        <v/>
      </c>
      <c r="F516" s="10" t="str">
        <f>IF(A516="","",IF(OR(ISNUMBER(MATCH(A516,'Ingrédients'!$A$5:$A$154,0)),ISNUMBER(MATCH(A516,'Recettes de base'!$H$5:$H$19,0))),IF(NOT(ISNUMBER(D516)),"prix manquant",IF(NOT(ISNUMBER(B516)),"quantité manquante",IF(ISNUMBER(MATCH(A516,'Ingrédients'!$A$5:$A$154,0)),"",IF(INDEX('Recettes de base'!$K$5:$K$19,MATCH(A516,'Recettes de base'!$H$5:$H$19,0))&gt;0,"recette de base incomplète","")))),"introuvable"))</f>
        <v/>
      </c>
      <c r="L516">
        <f>IF(F516="",0,1)</f>
        <v>0</v>
      </c>
    </row>
    <row r="517" spans="1:12" x14ac:dyDescent="0.25">
      <c r="A517" s="5"/>
      <c r="B517" s="12"/>
      <c r="C517" t="str">
        <f>IF(A517="","",IF(ISNUMBER(MATCH(A517,'Ingrédients'!$A$5:$A$154,0)),INDEX('Ingrédients'!$B$5:$B$154,MATCH(A517,'Ingrédients'!$A$5:$A$154,0)),IF(ISNUMBER(MATCH(A517,'Recettes de base'!$H$5:$H$19,0)),INDEX('Recettes de base'!$I$5:$I$19,MATCH(A517,'Recettes de base'!$H$5:$H$19,0)),"")))</f>
        <v/>
      </c>
      <c r="D517" s="13" t="str">
        <f>IF(A517="","",IF(ISNUMBER(MATCH(A517,'Ingrédients'!$A$5:$A$154,0)),INDEX('Ingrédients'!$G$5:$G$154,MATCH(A517,'Ingrédients'!$A$5:$A$154,0)),IF(ISNUMBER(MATCH(A517,'Recettes de base'!$H$5:$H$19,0)),INDEX('Recettes de base'!$J$5:$J$19,MATCH(A517,'Recettes de base'!$H$5:$H$19,0)),"")))</f>
        <v/>
      </c>
      <c r="E517" s="15" t="str">
        <f>IF(OR(A517="",NOT(ISNUMBER(B517)),NOT(ISNUMBER(D517))),"",ROUND(B517*D517,2))</f>
        <v/>
      </c>
      <c r="F517" s="10" t="str">
        <f>IF(A517="","",IF(OR(ISNUMBER(MATCH(A517,'Ingrédients'!$A$5:$A$154,0)),ISNUMBER(MATCH(A517,'Recettes de base'!$H$5:$H$19,0))),IF(NOT(ISNUMBER(D517)),"prix manquant",IF(NOT(ISNUMBER(B517)),"quantité manquante",IF(ISNUMBER(MATCH(A517,'Ingrédients'!$A$5:$A$154,0)),"",IF(INDEX('Recettes de base'!$K$5:$K$19,MATCH(A517,'Recettes de base'!$H$5:$H$19,0))&gt;0,"recette de base incomplète","")))),"introuvable"))</f>
        <v/>
      </c>
      <c r="L517">
        <f>IF(F517="",0,1)</f>
        <v>0</v>
      </c>
    </row>
    <row r="518" spans="1:12" x14ac:dyDescent="0.25">
      <c r="A518" s="5"/>
      <c r="B518" s="12"/>
      <c r="C518" t="str">
        <f>IF(A518="","",IF(ISNUMBER(MATCH(A518,'Ingrédients'!$A$5:$A$154,0)),INDEX('Ingrédients'!$B$5:$B$154,MATCH(A518,'Ingrédients'!$A$5:$A$154,0)),IF(ISNUMBER(MATCH(A518,'Recettes de base'!$H$5:$H$19,0)),INDEX('Recettes de base'!$I$5:$I$19,MATCH(A518,'Recettes de base'!$H$5:$H$19,0)),"")))</f>
        <v/>
      </c>
      <c r="D518" s="13" t="str">
        <f>IF(A518="","",IF(ISNUMBER(MATCH(A518,'Ingrédients'!$A$5:$A$154,0)),INDEX('Ingrédients'!$G$5:$G$154,MATCH(A518,'Ingrédients'!$A$5:$A$154,0)),IF(ISNUMBER(MATCH(A518,'Recettes de base'!$H$5:$H$19,0)),INDEX('Recettes de base'!$J$5:$J$19,MATCH(A518,'Recettes de base'!$H$5:$H$19,0)),"")))</f>
        <v/>
      </c>
      <c r="E518" s="15" t="str">
        <f>IF(OR(A518="",NOT(ISNUMBER(B518)),NOT(ISNUMBER(D518))),"",ROUND(B518*D518,2))</f>
        <v/>
      </c>
      <c r="F518" s="10" t="str">
        <f>IF(A518="","",IF(OR(ISNUMBER(MATCH(A518,'Ingrédients'!$A$5:$A$154,0)),ISNUMBER(MATCH(A518,'Recettes de base'!$H$5:$H$19,0))),IF(NOT(ISNUMBER(D518)),"prix manquant",IF(NOT(ISNUMBER(B518)),"quantité manquante",IF(ISNUMBER(MATCH(A518,'Ingrédients'!$A$5:$A$154,0)),"",IF(INDEX('Recettes de base'!$K$5:$K$19,MATCH(A518,'Recettes de base'!$H$5:$H$19,0))&gt;0,"recette de base incomplète","")))),"introuvable"))</f>
        <v/>
      </c>
      <c r="L518">
        <f>IF(F518="",0,1)</f>
        <v>0</v>
      </c>
    </row>
    <row r="519" spans="1:12" x14ac:dyDescent="0.25">
      <c r="A519" s="5"/>
      <c r="B519" s="12"/>
      <c r="C519" t="str">
        <f>IF(A519="","",IF(ISNUMBER(MATCH(A519,'Ingrédients'!$A$5:$A$154,0)),INDEX('Ingrédients'!$B$5:$B$154,MATCH(A519,'Ingrédients'!$A$5:$A$154,0)),IF(ISNUMBER(MATCH(A519,'Recettes de base'!$H$5:$H$19,0)),INDEX('Recettes de base'!$I$5:$I$19,MATCH(A519,'Recettes de base'!$H$5:$H$19,0)),"")))</f>
        <v/>
      </c>
      <c r="D519" s="13" t="str">
        <f>IF(A519="","",IF(ISNUMBER(MATCH(A519,'Ingrédients'!$A$5:$A$154,0)),INDEX('Ingrédients'!$G$5:$G$154,MATCH(A519,'Ingrédients'!$A$5:$A$154,0)),IF(ISNUMBER(MATCH(A519,'Recettes de base'!$H$5:$H$19,0)),INDEX('Recettes de base'!$J$5:$J$19,MATCH(A519,'Recettes de base'!$H$5:$H$19,0)),"")))</f>
        <v/>
      </c>
      <c r="E519" s="15" t="str">
        <f>IF(OR(A519="",NOT(ISNUMBER(B519)),NOT(ISNUMBER(D519))),"",ROUND(B519*D519,2))</f>
        <v/>
      </c>
      <c r="F519" s="10" t="str">
        <f>IF(A519="","",IF(OR(ISNUMBER(MATCH(A519,'Ingrédients'!$A$5:$A$154,0)),ISNUMBER(MATCH(A519,'Recettes de base'!$H$5:$H$19,0))),IF(NOT(ISNUMBER(D519)),"prix manquant",IF(NOT(ISNUMBER(B519)),"quantité manquante",IF(ISNUMBER(MATCH(A519,'Ingrédients'!$A$5:$A$154,0)),"",IF(INDEX('Recettes de base'!$K$5:$K$19,MATCH(A519,'Recettes de base'!$H$5:$H$19,0))&gt;0,"recette de base incomplète","")))),"introuvable"))</f>
        <v/>
      </c>
      <c r="L519">
        <f>IF(F519="",0,1)</f>
        <v>0</v>
      </c>
    </row>
    <row r="520" spans="1:12" x14ac:dyDescent="0.25">
      <c r="A520" s="5"/>
      <c r="B520" s="12"/>
      <c r="C520" t="str">
        <f>IF(A520="","",IF(ISNUMBER(MATCH(A520,'Ingrédients'!$A$5:$A$154,0)),INDEX('Ingrédients'!$B$5:$B$154,MATCH(A520,'Ingrédients'!$A$5:$A$154,0)),IF(ISNUMBER(MATCH(A520,'Recettes de base'!$H$5:$H$19,0)),INDEX('Recettes de base'!$I$5:$I$19,MATCH(A520,'Recettes de base'!$H$5:$H$19,0)),"")))</f>
        <v/>
      </c>
      <c r="D520" s="13" t="str">
        <f>IF(A520="","",IF(ISNUMBER(MATCH(A520,'Ingrédients'!$A$5:$A$154,0)),INDEX('Ingrédients'!$G$5:$G$154,MATCH(A520,'Ingrédients'!$A$5:$A$154,0)),IF(ISNUMBER(MATCH(A520,'Recettes de base'!$H$5:$H$19,0)),INDEX('Recettes de base'!$J$5:$J$19,MATCH(A520,'Recettes de base'!$H$5:$H$19,0)),"")))</f>
        <v/>
      </c>
      <c r="E520" s="15" t="str">
        <f>IF(OR(A520="",NOT(ISNUMBER(B520)),NOT(ISNUMBER(D520))),"",ROUND(B520*D520,2))</f>
        <v/>
      </c>
      <c r="F520" s="10" t="str">
        <f>IF(A520="","",IF(OR(ISNUMBER(MATCH(A520,'Ingrédients'!$A$5:$A$154,0)),ISNUMBER(MATCH(A520,'Recettes de base'!$H$5:$H$19,0))),IF(NOT(ISNUMBER(D520)),"prix manquant",IF(NOT(ISNUMBER(B520)),"quantité manquante",IF(ISNUMBER(MATCH(A520,'Ingrédients'!$A$5:$A$154,0)),"",IF(INDEX('Recettes de base'!$K$5:$K$19,MATCH(A520,'Recettes de base'!$H$5:$H$19,0))&gt;0,"recette de base incomplète","")))),"introuvable"))</f>
        <v/>
      </c>
      <c r="L520">
        <f>IF(F520="",0,1)</f>
        <v>0</v>
      </c>
    </row>
    <row r="521" spans="1:12" x14ac:dyDescent="0.25">
      <c r="A521" s="5"/>
      <c r="B521" s="12"/>
      <c r="C521" t="str">
        <f>IF(A521="","",IF(ISNUMBER(MATCH(A521,'Ingrédients'!$A$5:$A$154,0)),INDEX('Ingrédients'!$B$5:$B$154,MATCH(A521,'Ingrédients'!$A$5:$A$154,0)),IF(ISNUMBER(MATCH(A521,'Recettes de base'!$H$5:$H$19,0)),INDEX('Recettes de base'!$I$5:$I$19,MATCH(A521,'Recettes de base'!$H$5:$H$19,0)),"")))</f>
        <v/>
      </c>
      <c r="D521" s="13" t="str">
        <f>IF(A521="","",IF(ISNUMBER(MATCH(A521,'Ingrédients'!$A$5:$A$154,0)),INDEX('Ingrédients'!$G$5:$G$154,MATCH(A521,'Ingrédients'!$A$5:$A$154,0)),IF(ISNUMBER(MATCH(A521,'Recettes de base'!$H$5:$H$19,0)),INDEX('Recettes de base'!$J$5:$J$19,MATCH(A521,'Recettes de base'!$H$5:$H$19,0)),"")))</f>
        <v/>
      </c>
      <c r="E521" s="15" t="str">
        <f>IF(OR(A521="",NOT(ISNUMBER(B521)),NOT(ISNUMBER(D521))),"",ROUND(B521*D521,2))</f>
        <v/>
      </c>
      <c r="F521" s="10" t="str">
        <f>IF(A521="","",IF(OR(ISNUMBER(MATCH(A521,'Ingrédients'!$A$5:$A$154,0)),ISNUMBER(MATCH(A521,'Recettes de base'!$H$5:$H$19,0))),IF(NOT(ISNUMBER(D521)),"prix manquant",IF(NOT(ISNUMBER(B521)),"quantité manquante",IF(ISNUMBER(MATCH(A521,'Ingrédients'!$A$5:$A$154,0)),"",IF(INDEX('Recettes de base'!$K$5:$K$19,MATCH(A521,'Recettes de base'!$H$5:$H$19,0))&gt;0,"recette de base incomplète","")))),"introuvable"))</f>
        <v/>
      </c>
      <c r="L521">
        <f>IF(F521="",0,1)</f>
        <v>0</v>
      </c>
    </row>
    <row r="522" spans="1:5" x14ac:dyDescent="0.25">
      <c r="A522" s="16" t="s">
        <v>47</v>
      </c>
      <c r="E522" s="9" t="str">
        <f>IF(A505="","",ROUND(SUM(E507:E521),2))</f>
        <v/>
      </c>
    </row>
    <row r="523" spans="1:5" x14ac:dyDescent="0.25">
      <c r="A523" s="16" t="s">
        <v>50</v>
      </c>
      <c r="E523" s="9" t="str">
        <f>IF(OR(A505="",NOT(ISNUMBER(C505))),"",IF(C505&lt;=0,"",ROUND(E522/C505,2)))</f>
        <v/>
      </c>
    </row>
    <row r="525" spans="1:5" x14ac:dyDescent="0.25">
      <c r="A525" s="11"/>
      <c r="B525" s="2" t="s">
        <v>52</v>
      </c>
      <c r="C525" s="5"/>
      <c r="D525" s="2" t="str">
        <f>IF(C525=1,"portion","portions")</f>
        <v>portions</v>
      </c>
      <c r="E525" s="10" t="str">
        <f>IF(A525="","",IF(COUNTIF($H$5:$H$34,A525)&gt;1,"nom en double, seul le premier compte",IF(NOT(ISNUMBER(C525)),"«donne … portions» manque",IF(C525&lt;=0,"«donne … portions» manque",IF(SUM(L527:L541)&gt;0,"vérifier les lignes avec remarque","")))))</f>
        <v/>
      </c>
    </row>
    <row r="526" spans="1:6" x14ac:dyDescent="0.25">
      <c r="A526" s="4" t="s">
        <v>43</v>
      </c>
      <c r="B526" s="4" t="s">
        <v>44</v>
      </c>
      <c r="C526" s="4" t="s">
        <v>18</v>
      </c>
      <c r="D526" s="4" t="s">
        <v>45</v>
      </c>
      <c r="E526" s="4" t="s">
        <v>46</v>
      </c>
      <c r="F526" s="4" t="s">
        <v>24</v>
      </c>
    </row>
    <row r="527" spans="1:12" x14ac:dyDescent="0.25">
      <c r="A527" s="5"/>
      <c r="B527" s="12"/>
      <c r="C527" t="str">
        <f>IF(A527="","",IF(ISNUMBER(MATCH(A527,'Ingrédients'!$A$5:$A$154,0)),INDEX('Ingrédients'!$B$5:$B$154,MATCH(A527,'Ingrédients'!$A$5:$A$154,0)),IF(ISNUMBER(MATCH(A527,'Recettes de base'!$H$5:$H$19,0)),INDEX('Recettes de base'!$I$5:$I$19,MATCH(A527,'Recettes de base'!$H$5:$H$19,0)),"")))</f>
        <v/>
      </c>
      <c r="D527" s="13" t="str">
        <f>IF(A527="","",IF(ISNUMBER(MATCH(A527,'Ingrédients'!$A$5:$A$154,0)),INDEX('Ingrédients'!$G$5:$G$154,MATCH(A527,'Ingrédients'!$A$5:$A$154,0)),IF(ISNUMBER(MATCH(A527,'Recettes de base'!$H$5:$H$19,0)),INDEX('Recettes de base'!$J$5:$J$19,MATCH(A527,'Recettes de base'!$H$5:$H$19,0)),"")))</f>
        <v/>
      </c>
      <c r="E527" s="15" t="str">
        <f>IF(OR(A527="",NOT(ISNUMBER(B527)),NOT(ISNUMBER(D527))),"",ROUND(B527*D527,2))</f>
        <v/>
      </c>
      <c r="F527" s="10" t="str">
        <f>IF(A527="","",IF(OR(ISNUMBER(MATCH(A527,'Ingrédients'!$A$5:$A$154,0)),ISNUMBER(MATCH(A527,'Recettes de base'!$H$5:$H$19,0))),IF(NOT(ISNUMBER(D527)),"prix manquant",IF(NOT(ISNUMBER(B527)),"quantité manquante",IF(ISNUMBER(MATCH(A527,'Ingrédients'!$A$5:$A$154,0)),"",IF(INDEX('Recettes de base'!$K$5:$K$19,MATCH(A527,'Recettes de base'!$H$5:$H$19,0))&gt;0,"recette de base incomplète","")))),"introuvable"))</f>
        <v/>
      </c>
      <c r="L527">
        <f>IF(F527="",0,1)</f>
        <v>0</v>
      </c>
    </row>
    <row r="528" spans="1:12" x14ac:dyDescent="0.25">
      <c r="A528" s="5"/>
      <c r="B528" s="12"/>
      <c r="C528" t="str">
        <f>IF(A528="","",IF(ISNUMBER(MATCH(A528,'Ingrédients'!$A$5:$A$154,0)),INDEX('Ingrédients'!$B$5:$B$154,MATCH(A528,'Ingrédients'!$A$5:$A$154,0)),IF(ISNUMBER(MATCH(A528,'Recettes de base'!$H$5:$H$19,0)),INDEX('Recettes de base'!$I$5:$I$19,MATCH(A528,'Recettes de base'!$H$5:$H$19,0)),"")))</f>
        <v/>
      </c>
      <c r="D528" s="13" t="str">
        <f>IF(A528="","",IF(ISNUMBER(MATCH(A528,'Ingrédients'!$A$5:$A$154,0)),INDEX('Ingrédients'!$G$5:$G$154,MATCH(A528,'Ingrédients'!$A$5:$A$154,0)),IF(ISNUMBER(MATCH(A528,'Recettes de base'!$H$5:$H$19,0)),INDEX('Recettes de base'!$J$5:$J$19,MATCH(A528,'Recettes de base'!$H$5:$H$19,0)),"")))</f>
        <v/>
      </c>
      <c r="E528" s="15" t="str">
        <f>IF(OR(A528="",NOT(ISNUMBER(B528)),NOT(ISNUMBER(D528))),"",ROUND(B528*D528,2))</f>
        <v/>
      </c>
      <c r="F528" s="10" t="str">
        <f>IF(A528="","",IF(OR(ISNUMBER(MATCH(A528,'Ingrédients'!$A$5:$A$154,0)),ISNUMBER(MATCH(A528,'Recettes de base'!$H$5:$H$19,0))),IF(NOT(ISNUMBER(D528)),"prix manquant",IF(NOT(ISNUMBER(B528)),"quantité manquante",IF(ISNUMBER(MATCH(A528,'Ingrédients'!$A$5:$A$154,0)),"",IF(INDEX('Recettes de base'!$K$5:$K$19,MATCH(A528,'Recettes de base'!$H$5:$H$19,0))&gt;0,"recette de base incomplète","")))),"introuvable"))</f>
        <v/>
      </c>
      <c r="L528">
        <f>IF(F528="",0,1)</f>
        <v>0</v>
      </c>
    </row>
    <row r="529" spans="1:12" x14ac:dyDescent="0.25">
      <c r="A529" s="5"/>
      <c r="B529" s="12"/>
      <c r="C529" t="str">
        <f>IF(A529="","",IF(ISNUMBER(MATCH(A529,'Ingrédients'!$A$5:$A$154,0)),INDEX('Ingrédients'!$B$5:$B$154,MATCH(A529,'Ingrédients'!$A$5:$A$154,0)),IF(ISNUMBER(MATCH(A529,'Recettes de base'!$H$5:$H$19,0)),INDEX('Recettes de base'!$I$5:$I$19,MATCH(A529,'Recettes de base'!$H$5:$H$19,0)),"")))</f>
        <v/>
      </c>
      <c r="D529" s="13" t="str">
        <f>IF(A529="","",IF(ISNUMBER(MATCH(A529,'Ingrédients'!$A$5:$A$154,0)),INDEX('Ingrédients'!$G$5:$G$154,MATCH(A529,'Ingrédients'!$A$5:$A$154,0)),IF(ISNUMBER(MATCH(A529,'Recettes de base'!$H$5:$H$19,0)),INDEX('Recettes de base'!$J$5:$J$19,MATCH(A529,'Recettes de base'!$H$5:$H$19,0)),"")))</f>
        <v/>
      </c>
      <c r="E529" s="15" t="str">
        <f>IF(OR(A529="",NOT(ISNUMBER(B529)),NOT(ISNUMBER(D529))),"",ROUND(B529*D529,2))</f>
        <v/>
      </c>
      <c r="F529" s="10" t="str">
        <f>IF(A529="","",IF(OR(ISNUMBER(MATCH(A529,'Ingrédients'!$A$5:$A$154,0)),ISNUMBER(MATCH(A529,'Recettes de base'!$H$5:$H$19,0))),IF(NOT(ISNUMBER(D529)),"prix manquant",IF(NOT(ISNUMBER(B529)),"quantité manquante",IF(ISNUMBER(MATCH(A529,'Ingrédients'!$A$5:$A$154,0)),"",IF(INDEX('Recettes de base'!$K$5:$K$19,MATCH(A529,'Recettes de base'!$H$5:$H$19,0))&gt;0,"recette de base incomplète","")))),"introuvable"))</f>
        <v/>
      </c>
      <c r="L529">
        <f>IF(F529="",0,1)</f>
        <v>0</v>
      </c>
    </row>
    <row r="530" spans="1:12" x14ac:dyDescent="0.25">
      <c r="A530" s="5"/>
      <c r="B530" s="12"/>
      <c r="C530" t="str">
        <f>IF(A530="","",IF(ISNUMBER(MATCH(A530,'Ingrédients'!$A$5:$A$154,0)),INDEX('Ingrédients'!$B$5:$B$154,MATCH(A530,'Ingrédients'!$A$5:$A$154,0)),IF(ISNUMBER(MATCH(A530,'Recettes de base'!$H$5:$H$19,0)),INDEX('Recettes de base'!$I$5:$I$19,MATCH(A530,'Recettes de base'!$H$5:$H$19,0)),"")))</f>
        <v/>
      </c>
      <c r="D530" s="13" t="str">
        <f>IF(A530="","",IF(ISNUMBER(MATCH(A530,'Ingrédients'!$A$5:$A$154,0)),INDEX('Ingrédients'!$G$5:$G$154,MATCH(A530,'Ingrédients'!$A$5:$A$154,0)),IF(ISNUMBER(MATCH(A530,'Recettes de base'!$H$5:$H$19,0)),INDEX('Recettes de base'!$J$5:$J$19,MATCH(A530,'Recettes de base'!$H$5:$H$19,0)),"")))</f>
        <v/>
      </c>
      <c r="E530" s="15" t="str">
        <f>IF(OR(A530="",NOT(ISNUMBER(B530)),NOT(ISNUMBER(D530))),"",ROUND(B530*D530,2))</f>
        <v/>
      </c>
      <c r="F530" s="10" t="str">
        <f>IF(A530="","",IF(OR(ISNUMBER(MATCH(A530,'Ingrédients'!$A$5:$A$154,0)),ISNUMBER(MATCH(A530,'Recettes de base'!$H$5:$H$19,0))),IF(NOT(ISNUMBER(D530)),"prix manquant",IF(NOT(ISNUMBER(B530)),"quantité manquante",IF(ISNUMBER(MATCH(A530,'Ingrédients'!$A$5:$A$154,0)),"",IF(INDEX('Recettes de base'!$K$5:$K$19,MATCH(A530,'Recettes de base'!$H$5:$H$19,0))&gt;0,"recette de base incomplète","")))),"introuvable"))</f>
        <v/>
      </c>
      <c r="L530">
        <f>IF(F530="",0,1)</f>
        <v>0</v>
      </c>
    </row>
    <row r="531" spans="1:12" x14ac:dyDescent="0.25">
      <c r="A531" s="5"/>
      <c r="B531" s="12"/>
      <c r="C531" t="str">
        <f>IF(A531="","",IF(ISNUMBER(MATCH(A531,'Ingrédients'!$A$5:$A$154,0)),INDEX('Ingrédients'!$B$5:$B$154,MATCH(A531,'Ingrédients'!$A$5:$A$154,0)),IF(ISNUMBER(MATCH(A531,'Recettes de base'!$H$5:$H$19,0)),INDEX('Recettes de base'!$I$5:$I$19,MATCH(A531,'Recettes de base'!$H$5:$H$19,0)),"")))</f>
        <v/>
      </c>
      <c r="D531" s="13" t="str">
        <f>IF(A531="","",IF(ISNUMBER(MATCH(A531,'Ingrédients'!$A$5:$A$154,0)),INDEX('Ingrédients'!$G$5:$G$154,MATCH(A531,'Ingrédients'!$A$5:$A$154,0)),IF(ISNUMBER(MATCH(A531,'Recettes de base'!$H$5:$H$19,0)),INDEX('Recettes de base'!$J$5:$J$19,MATCH(A531,'Recettes de base'!$H$5:$H$19,0)),"")))</f>
        <v/>
      </c>
      <c r="E531" s="15" t="str">
        <f>IF(OR(A531="",NOT(ISNUMBER(B531)),NOT(ISNUMBER(D531))),"",ROUND(B531*D531,2))</f>
        <v/>
      </c>
      <c r="F531" s="10" t="str">
        <f>IF(A531="","",IF(OR(ISNUMBER(MATCH(A531,'Ingrédients'!$A$5:$A$154,0)),ISNUMBER(MATCH(A531,'Recettes de base'!$H$5:$H$19,0))),IF(NOT(ISNUMBER(D531)),"prix manquant",IF(NOT(ISNUMBER(B531)),"quantité manquante",IF(ISNUMBER(MATCH(A531,'Ingrédients'!$A$5:$A$154,0)),"",IF(INDEX('Recettes de base'!$K$5:$K$19,MATCH(A531,'Recettes de base'!$H$5:$H$19,0))&gt;0,"recette de base incomplète","")))),"introuvable"))</f>
        <v/>
      </c>
      <c r="L531">
        <f>IF(F531="",0,1)</f>
        <v>0</v>
      </c>
    </row>
    <row r="532" spans="1:12" x14ac:dyDescent="0.25">
      <c r="A532" s="5"/>
      <c r="B532" s="12"/>
      <c r="C532" t="str">
        <f>IF(A532="","",IF(ISNUMBER(MATCH(A532,'Ingrédients'!$A$5:$A$154,0)),INDEX('Ingrédients'!$B$5:$B$154,MATCH(A532,'Ingrédients'!$A$5:$A$154,0)),IF(ISNUMBER(MATCH(A532,'Recettes de base'!$H$5:$H$19,0)),INDEX('Recettes de base'!$I$5:$I$19,MATCH(A532,'Recettes de base'!$H$5:$H$19,0)),"")))</f>
        <v/>
      </c>
      <c r="D532" s="13" t="str">
        <f>IF(A532="","",IF(ISNUMBER(MATCH(A532,'Ingrédients'!$A$5:$A$154,0)),INDEX('Ingrédients'!$G$5:$G$154,MATCH(A532,'Ingrédients'!$A$5:$A$154,0)),IF(ISNUMBER(MATCH(A532,'Recettes de base'!$H$5:$H$19,0)),INDEX('Recettes de base'!$J$5:$J$19,MATCH(A532,'Recettes de base'!$H$5:$H$19,0)),"")))</f>
        <v/>
      </c>
      <c r="E532" s="15" t="str">
        <f>IF(OR(A532="",NOT(ISNUMBER(B532)),NOT(ISNUMBER(D532))),"",ROUND(B532*D532,2))</f>
        <v/>
      </c>
      <c r="F532" s="10" t="str">
        <f>IF(A532="","",IF(OR(ISNUMBER(MATCH(A532,'Ingrédients'!$A$5:$A$154,0)),ISNUMBER(MATCH(A532,'Recettes de base'!$H$5:$H$19,0))),IF(NOT(ISNUMBER(D532)),"prix manquant",IF(NOT(ISNUMBER(B532)),"quantité manquante",IF(ISNUMBER(MATCH(A532,'Ingrédients'!$A$5:$A$154,0)),"",IF(INDEX('Recettes de base'!$K$5:$K$19,MATCH(A532,'Recettes de base'!$H$5:$H$19,0))&gt;0,"recette de base incomplète","")))),"introuvable"))</f>
        <v/>
      </c>
      <c r="L532">
        <f>IF(F532="",0,1)</f>
        <v>0</v>
      </c>
    </row>
    <row r="533" spans="1:12" x14ac:dyDescent="0.25">
      <c r="A533" s="5"/>
      <c r="B533" s="12"/>
      <c r="C533" t="str">
        <f>IF(A533="","",IF(ISNUMBER(MATCH(A533,'Ingrédients'!$A$5:$A$154,0)),INDEX('Ingrédients'!$B$5:$B$154,MATCH(A533,'Ingrédients'!$A$5:$A$154,0)),IF(ISNUMBER(MATCH(A533,'Recettes de base'!$H$5:$H$19,0)),INDEX('Recettes de base'!$I$5:$I$19,MATCH(A533,'Recettes de base'!$H$5:$H$19,0)),"")))</f>
        <v/>
      </c>
      <c r="D533" s="13" t="str">
        <f>IF(A533="","",IF(ISNUMBER(MATCH(A533,'Ingrédients'!$A$5:$A$154,0)),INDEX('Ingrédients'!$G$5:$G$154,MATCH(A533,'Ingrédients'!$A$5:$A$154,0)),IF(ISNUMBER(MATCH(A533,'Recettes de base'!$H$5:$H$19,0)),INDEX('Recettes de base'!$J$5:$J$19,MATCH(A533,'Recettes de base'!$H$5:$H$19,0)),"")))</f>
        <v/>
      </c>
      <c r="E533" s="15" t="str">
        <f>IF(OR(A533="",NOT(ISNUMBER(B533)),NOT(ISNUMBER(D533))),"",ROUND(B533*D533,2))</f>
        <v/>
      </c>
      <c r="F533" s="10" t="str">
        <f>IF(A533="","",IF(OR(ISNUMBER(MATCH(A533,'Ingrédients'!$A$5:$A$154,0)),ISNUMBER(MATCH(A533,'Recettes de base'!$H$5:$H$19,0))),IF(NOT(ISNUMBER(D533)),"prix manquant",IF(NOT(ISNUMBER(B533)),"quantité manquante",IF(ISNUMBER(MATCH(A533,'Ingrédients'!$A$5:$A$154,0)),"",IF(INDEX('Recettes de base'!$K$5:$K$19,MATCH(A533,'Recettes de base'!$H$5:$H$19,0))&gt;0,"recette de base incomplète","")))),"introuvable"))</f>
        <v/>
      </c>
      <c r="L533">
        <f>IF(F533="",0,1)</f>
        <v>0</v>
      </c>
    </row>
    <row r="534" spans="1:12" x14ac:dyDescent="0.25">
      <c r="A534" s="5"/>
      <c r="B534" s="12"/>
      <c r="C534" t="str">
        <f>IF(A534="","",IF(ISNUMBER(MATCH(A534,'Ingrédients'!$A$5:$A$154,0)),INDEX('Ingrédients'!$B$5:$B$154,MATCH(A534,'Ingrédients'!$A$5:$A$154,0)),IF(ISNUMBER(MATCH(A534,'Recettes de base'!$H$5:$H$19,0)),INDEX('Recettes de base'!$I$5:$I$19,MATCH(A534,'Recettes de base'!$H$5:$H$19,0)),"")))</f>
        <v/>
      </c>
      <c r="D534" s="13" t="str">
        <f>IF(A534="","",IF(ISNUMBER(MATCH(A534,'Ingrédients'!$A$5:$A$154,0)),INDEX('Ingrédients'!$G$5:$G$154,MATCH(A534,'Ingrédients'!$A$5:$A$154,0)),IF(ISNUMBER(MATCH(A534,'Recettes de base'!$H$5:$H$19,0)),INDEX('Recettes de base'!$J$5:$J$19,MATCH(A534,'Recettes de base'!$H$5:$H$19,0)),"")))</f>
        <v/>
      </c>
      <c r="E534" s="15" t="str">
        <f>IF(OR(A534="",NOT(ISNUMBER(B534)),NOT(ISNUMBER(D534))),"",ROUND(B534*D534,2))</f>
        <v/>
      </c>
      <c r="F534" s="10" t="str">
        <f>IF(A534="","",IF(OR(ISNUMBER(MATCH(A534,'Ingrédients'!$A$5:$A$154,0)),ISNUMBER(MATCH(A534,'Recettes de base'!$H$5:$H$19,0))),IF(NOT(ISNUMBER(D534)),"prix manquant",IF(NOT(ISNUMBER(B534)),"quantité manquante",IF(ISNUMBER(MATCH(A534,'Ingrédients'!$A$5:$A$154,0)),"",IF(INDEX('Recettes de base'!$K$5:$K$19,MATCH(A534,'Recettes de base'!$H$5:$H$19,0))&gt;0,"recette de base incomplète","")))),"introuvable"))</f>
        <v/>
      </c>
      <c r="L534">
        <f>IF(F534="",0,1)</f>
        <v>0</v>
      </c>
    </row>
    <row r="535" spans="1:12" x14ac:dyDescent="0.25">
      <c r="A535" s="5"/>
      <c r="B535" s="12"/>
      <c r="C535" t="str">
        <f>IF(A535="","",IF(ISNUMBER(MATCH(A535,'Ingrédients'!$A$5:$A$154,0)),INDEX('Ingrédients'!$B$5:$B$154,MATCH(A535,'Ingrédients'!$A$5:$A$154,0)),IF(ISNUMBER(MATCH(A535,'Recettes de base'!$H$5:$H$19,0)),INDEX('Recettes de base'!$I$5:$I$19,MATCH(A535,'Recettes de base'!$H$5:$H$19,0)),"")))</f>
        <v/>
      </c>
      <c r="D535" s="13" t="str">
        <f>IF(A535="","",IF(ISNUMBER(MATCH(A535,'Ingrédients'!$A$5:$A$154,0)),INDEX('Ingrédients'!$G$5:$G$154,MATCH(A535,'Ingrédients'!$A$5:$A$154,0)),IF(ISNUMBER(MATCH(A535,'Recettes de base'!$H$5:$H$19,0)),INDEX('Recettes de base'!$J$5:$J$19,MATCH(A535,'Recettes de base'!$H$5:$H$19,0)),"")))</f>
        <v/>
      </c>
      <c r="E535" s="15" t="str">
        <f>IF(OR(A535="",NOT(ISNUMBER(B535)),NOT(ISNUMBER(D535))),"",ROUND(B535*D535,2))</f>
        <v/>
      </c>
      <c r="F535" s="10" t="str">
        <f>IF(A535="","",IF(OR(ISNUMBER(MATCH(A535,'Ingrédients'!$A$5:$A$154,0)),ISNUMBER(MATCH(A535,'Recettes de base'!$H$5:$H$19,0))),IF(NOT(ISNUMBER(D535)),"prix manquant",IF(NOT(ISNUMBER(B535)),"quantité manquante",IF(ISNUMBER(MATCH(A535,'Ingrédients'!$A$5:$A$154,0)),"",IF(INDEX('Recettes de base'!$K$5:$K$19,MATCH(A535,'Recettes de base'!$H$5:$H$19,0))&gt;0,"recette de base incomplète","")))),"introuvable"))</f>
        <v/>
      </c>
      <c r="L535">
        <f>IF(F535="",0,1)</f>
        <v>0</v>
      </c>
    </row>
    <row r="536" spans="1:12" x14ac:dyDescent="0.25">
      <c r="A536" s="5"/>
      <c r="B536" s="12"/>
      <c r="C536" t="str">
        <f>IF(A536="","",IF(ISNUMBER(MATCH(A536,'Ingrédients'!$A$5:$A$154,0)),INDEX('Ingrédients'!$B$5:$B$154,MATCH(A536,'Ingrédients'!$A$5:$A$154,0)),IF(ISNUMBER(MATCH(A536,'Recettes de base'!$H$5:$H$19,0)),INDEX('Recettes de base'!$I$5:$I$19,MATCH(A536,'Recettes de base'!$H$5:$H$19,0)),"")))</f>
        <v/>
      </c>
      <c r="D536" s="13" t="str">
        <f>IF(A536="","",IF(ISNUMBER(MATCH(A536,'Ingrédients'!$A$5:$A$154,0)),INDEX('Ingrédients'!$G$5:$G$154,MATCH(A536,'Ingrédients'!$A$5:$A$154,0)),IF(ISNUMBER(MATCH(A536,'Recettes de base'!$H$5:$H$19,0)),INDEX('Recettes de base'!$J$5:$J$19,MATCH(A536,'Recettes de base'!$H$5:$H$19,0)),"")))</f>
        <v/>
      </c>
      <c r="E536" s="15" t="str">
        <f>IF(OR(A536="",NOT(ISNUMBER(B536)),NOT(ISNUMBER(D536))),"",ROUND(B536*D536,2))</f>
        <v/>
      </c>
      <c r="F536" s="10" t="str">
        <f>IF(A536="","",IF(OR(ISNUMBER(MATCH(A536,'Ingrédients'!$A$5:$A$154,0)),ISNUMBER(MATCH(A536,'Recettes de base'!$H$5:$H$19,0))),IF(NOT(ISNUMBER(D536)),"prix manquant",IF(NOT(ISNUMBER(B536)),"quantité manquante",IF(ISNUMBER(MATCH(A536,'Ingrédients'!$A$5:$A$154,0)),"",IF(INDEX('Recettes de base'!$K$5:$K$19,MATCH(A536,'Recettes de base'!$H$5:$H$19,0))&gt;0,"recette de base incomplète","")))),"introuvable"))</f>
        <v/>
      </c>
      <c r="L536">
        <f>IF(F536="",0,1)</f>
        <v>0</v>
      </c>
    </row>
    <row r="537" spans="1:12" x14ac:dyDescent="0.25">
      <c r="A537" s="5"/>
      <c r="B537" s="12"/>
      <c r="C537" t="str">
        <f>IF(A537="","",IF(ISNUMBER(MATCH(A537,'Ingrédients'!$A$5:$A$154,0)),INDEX('Ingrédients'!$B$5:$B$154,MATCH(A537,'Ingrédients'!$A$5:$A$154,0)),IF(ISNUMBER(MATCH(A537,'Recettes de base'!$H$5:$H$19,0)),INDEX('Recettes de base'!$I$5:$I$19,MATCH(A537,'Recettes de base'!$H$5:$H$19,0)),"")))</f>
        <v/>
      </c>
      <c r="D537" s="13" t="str">
        <f>IF(A537="","",IF(ISNUMBER(MATCH(A537,'Ingrédients'!$A$5:$A$154,0)),INDEX('Ingrédients'!$G$5:$G$154,MATCH(A537,'Ingrédients'!$A$5:$A$154,0)),IF(ISNUMBER(MATCH(A537,'Recettes de base'!$H$5:$H$19,0)),INDEX('Recettes de base'!$J$5:$J$19,MATCH(A537,'Recettes de base'!$H$5:$H$19,0)),"")))</f>
        <v/>
      </c>
      <c r="E537" s="15" t="str">
        <f>IF(OR(A537="",NOT(ISNUMBER(B537)),NOT(ISNUMBER(D537))),"",ROUND(B537*D537,2))</f>
        <v/>
      </c>
      <c r="F537" s="10" t="str">
        <f>IF(A537="","",IF(OR(ISNUMBER(MATCH(A537,'Ingrédients'!$A$5:$A$154,0)),ISNUMBER(MATCH(A537,'Recettes de base'!$H$5:$H$19,0))),IF(NOT(ISNUMBER(D537)),"prix manquant",IF(NOT(ISNUMBER(B537)),"quantité manquante",IF(ISNUMBER(MATCH(A537,'Ingrédients'!$A$5:$A$154,0)),"",IF(INDEX('Recettes de base'!$K$5:$K$19,MATCH(A537,'Recettes de base'!$H$5:$H$19,0))&gt;0,"recette de base incomplète","")))),"introuvable"))</f>
        <v/>
      </c>
      <c r="L537">
        <f>IF(F537="",0,1)</f>
        <v>0</v>
      </c>
    </row>
    <row r="538" spans="1:12" x14ac:dyDescent="0.25">
      <c r="A538" s="5"/>
      <c r="B538" s="12"/>
      <c r="C538" t="str">
        <f>IF(A538="","",IF(ISNUMBER(MATCH(A538,'Ingrédients'!$A$5:$A$154,0)),INDEX('Ingrédients'!$B$5:$B$154,MATCH(A538,'Ingrédients'!$A$5:$A$154,0)),IF(ISNUMBER(MATCH(A538,'Recettes de base'!$H$5:$H$19,0)),INDEX('Recettes de base'!$I$5:$I$19,MATCH(A538,'Recettes de base'!$H$5:$H$19,0)),"")))</f>
        <v/>
      </c>
      <c r="D538" s="13" t="str">
        <f>IF(A538="","",IF(ISNUMBER(MATCH(A538,'Ingrédients'!$A$5:$A$154,0)),INDEX('Ingrédients'!$G$5:$G$154,MATCH(A538,'Ingrédients'!$A$5:$A$154,0)),IF(ISNUMBER(MATCH(A538,'Recettes de base'!$H$5:$H$19,0)),INDEX('Recettes de base'!$J$5:$J$19,MATCH(A538,'Recettes de base'!$H$5:$H$19,0)),"")))</f>
        <v/>
      </c>
      <c r="E538" s="15" t="str">
        <f>IF(OR(A538="",NOT(ISNUMBER(B538)),NOT(ISNUMBER(D538))),"",ROUND(B538*D538,2))</f>
        <v/>
      </c>
      <c r="F538" s="10" t="str">
        <f>IF(A538="","",IF(OR(ISNUMBER(MATCH(A538,'Ingrédients'!$A$5:$A$154,0)),ISNUMBER(MATCH(A538,'Recettes de base'!$H$5:$H$19,0))),IF(NOT(ISNUMBER(D538)),"prix manquant",IF(NOT(ISNUMBER(B538)),"quantité manquante",IF(ISNUMBER(MATCH(A538,'Ingrédients'!$A$5:$A$154,0)),"",IF(INDEX('Recettes de base'!$K$5:$K$19,MATCH(A538,'Recettes de base'!$H$5:$H$19,0))&gt;0,"recette de base incomplète","")))),"introuvable"))</f>
        <v/>
      </c>
      <c r="L538">
        <f>IF(F538="",0,1)</f>
        <v>0</v>
      </c>
    </row>
    <row r="539" spans="1:12" x14ac:dyDescent="0.25">
      <c r="A539" s="5"/>
      <c r="B539" s="12"/>
      <c r="C539" t="str">
        <f>IF(A539="","",IF(ISNUMBER(MATCH(A539,'Ingrédients'!$A$5:$A$154,0)),INDEX('Ingrédients'!$B$5:$B$154,MATCH(A539,'Ingrédients'!$A$5:$A$154,0)),IF(ISNUMBER(MATCH(A539,'Recettes de base'!$H$5:$H$19,0)),INDEX('Recettes de base'!$I$5:$I$19,MATCH(A539,'Recettes de base'!$H$5:$H$19,0)),"")))</f>
        <v/>
      </c>
      <c r="D539" s="13" t="str">
        <f>IF(A539="","",IF(ISNUMBER(MATCH(A539,'Ingrédients'!$A$5:$A$154,0)),INDEX('Ingrédients'!$G$5:$G$154,MATCH(A539,'Ingrédients'!$A$5:$A$154,0)),IF(ISNUMBER(MATCH(A539,'Recettes de base'!$H$5:$H$19,0)),INDEX('Recettes de base'!$J$5:$J$19,MATCH(A539,'Recettes de base'!$H$5:$H$19,0)),"")))</f>
        <v/>
      </c>
      <c r="E539" s="15" t="str">
        <f>IF(OR(A539="",NOT(ISNUMBER(B539)),NOT(ISNUMBER(D539))),"",ROUND(B539*D539,2))</f>
        <v/>
      </c>
      <c r="F539" s="10" t="str">
        <f>IF(A539="","",IF(OR(ISNUMBER(MATCH(A539,'Ingrédients'!$A$5:$A$154,0)),ISNUMBER(MATCH(A539,'Recettes de base'!$H$5:$H$19,0))),IF(NOT(ISNUMBER(D539)),"prix manquant",IF(NOT(ISNUMBER(B539)),"quantité manquante",IF(ISNUMBER(MATCH(A539,'Ingrédients'!$A$5:$A$154,0)),"",IF(INDEX('Recettes de base'!$K$5:$K$19,MATCH(A539,'Recettes de base'!$H$5:$H$19,0))&gt;0,"recette de base incomplète","")))),"introuvable"))</f>
        <v/>
      </c>
      <c r="L539">
        <f>IF(F539="",0,1)</f>
        <v>0</v>
      </c>
    </row>
    <row r="540" spans="1:12" x14ac:dyDescent="0.25">
      <c r="A540" s="5"/>
      <c r="B540" s="12"/>
      <c r="C540" t="str">
        <f>IF(A540="","",IF(ISNUMBER(MATCH(A540,'Ingrédients'!$A$5:$A$154,0)),INDEX('Ingrédients'!$B$5:$B$154,MATCH(A540,'Ingrédients'!$A$5:$A$154,0)),IF(ISNUMBER(MATCH(A540,'Recettes de base'!$H$5:$H$19,0)),INDEX('Recettes de base'!$I$5:$I$19,MATCH(A540,'Recettes de base'!$H$5:$H$19,0)),"")))</f>
        <v/>
      </c>
      <c r="D540" s="13" t="str">
        <f>IF(A540="","",IF(ISNUMBER(MATCH(A540,'Ingrédients'!$A$5:$A$154,0)),INDEX('Ingrédients'!$G$5:$G$154,MATCH(A540,'Ingrédients'!$A$5:$A$154,0)),IF(ISNUMBER(MATCH(A540,'Recettes de base'!$H$5:$H$19,0)),INDEX('Recettes de base'!$J$5:$J$19,MATCH(A540,'Recettes de base'!$H$5:$H$19,0)),"")))</f>
        <v/>
      </c>
      <c r="E540" s="15" t="str">
        <f>IF(OR(A540="",NOT(ISNUMBER(B540)),NOT(ISNUMBER(D540))),"",ROUND(B540*D540,2))</f>
        <v/>
      </c>
      <c r="F540" s="10" t="str">
        <f>IF(A540="","",IF(OR(ISNUMBER(MATCH(A540,'Ingrédients'!$A$5:$A$154,0)),ISNUMBER(MATCH(A540,'Recettes de base'!$H$5:$H$19,0))),IF(NOT(ISNUMBER(D540)),"prix manquant",IF(NOT(ISNUMBER(B540)),"quantité manquante",IF(ISNUMBER(MATCH(A540,'Ingrédients'!$A$5:$A$154,0)),"",IF(INDEX('Recettes de base'!$K$5:$K$19,MATCH(A540,'Recettes de base'!$H$5:$H$19,0))&gt;0,"recette de base incomplète","")))),"introuvable"))</f>
        <v/>
      </c>
      <c r="L540">
        <f>IF(F540="",0,1)</f>
        <v>0</v>
      </c>
    </row>
    <row r="541" spans="1:12" x14ac:dyDescent="0.25">
      <c r="A541" s="5"/>
      <c r="B541" s="12"/>
      <c r="C541" t="str">
        <f>IF(A541="","",IF(ISNUMBER(MATCH(A541,'Ingrédients'!$A$5:$A$154,0)),INDEX('Ingrédients'!$B$5:$B$154,MATCH(A541,'Ingrédients'!$A$5:$A$154,0)),IF(ISNUMBER(MATCH(A541,'Recettes de base'!$H$5:$H$19,0)),INDEX('Recettes de base'!$I$5:$I$19,MATCH(A541,'Recettes de base'!$H$5:$H$19,0)),"")))</f>
        <v/>
      </c>
      <c r="D541" s="13" t="str">
        <f>IF(A541="","",IF(ISNUMBER(MATCH(A541,'Ingrédients'!$A$5:$A$154,0)),INDEX('Ingrédients'!$G$5:$G$154,MATCH(A541,'Ingrédients'!$A$5:$A$154,0)),IF(ISNUMBER(MATCH(A541,'Recettes de base'!$H$5:$H$19,0)),INDEX('Recettes de base'!$J$5:$J$19,MATCH(A541,'Recettes de base'!$H$5:$H$19,0)),"")))</f>
        <v/>
      </c>
      <c r="E541" s="15" t="str">
        <f>IF(OR(A541="",NOT(ISNUMBER(B541)),NOT(ISNUMBER(D541))),"",ROUND(B541*D541,2))</f>
        <v/>
      </c>
      <c r="F541" s="10" t="str">
        <f>IF(A541="","",IF(OR(ISNUMBER(MATCH(A541,'Ingrédients'!$A$5:$A$154,0)),ISNUMBER(MATCH(A541,'Recettes de base'!$H$5:$H$19,0))),IF(NOT(ISNUMBER(D541)),"prix manquant",IF(NOT(ISNUMBER(B541)),"quantité manquante",IF(ISNUMBER(MATCH(A541,'Ingrédients'!$A$5:$A$154,0)),"",IF(INDEX('Recettes de base'!$K$5:$K$19,MATCH(A541,'Recettes de base'!$H$5:$H$19,0))&gt;0,"recette de base incomplète","")))),"introuvable"))</f>
        <v/>
      </c>
      <c r="L541">
        <f>IF(F541="",0,1)</f>
        <v>0</v>
      </c>
    </row>
    <row r="542" spans="1:5" x14ac:dyDescent="0.25">
      <c r="A542" s="16" t="s">
        <v>47</v>
      </c>
      <c r="E542" s="9" t="str">
        <f>IF(A525="","",ROUND(SUM(E527:E541),2))</f>
        <v/>
      </c>
    </row>
    <row r="543" spans="1:5" x14ac:dyDescent="0.25">
      <c r="A543" s="16" t="s">
        <v>50</v>
      </c>
      <c r="E543" s="9" t="str">
        <f>IF(OR(A525="",NOT(ISNUMBER(C525))),"",IF(C525&lt;=0,"",ROUND(E542/C525,2)))</f>
        <v/>
      </c>
    </row>
    <row r="545" spans="1:5" x14ac:dyDescent="0.25">
      <c r="A545" s="11"/>
      <c r="B545" s="2" t="s">
        <v>52</v>
      </c>
      <c r="C545" s="5"/>
      <c r="D545" s="2" t="str">
        <f>IF(C545=1,"portion","portions")</f>
        <v>portions</v>
      </c>
      <c r="E545" s="10" t="str">
        <f>IF(A545="","",IF(COUNTIF($H$5:$H$34,A545)&gt;1,"nom en double, seul le premier compte",IF(NOT(ISNUMBER(C545)),"«donne … portions» manque",IF(C545&lt;=0,"«donne … portions» manque",IF(SUM(L547:L561)&gt;0,"vérifier les lignes avec remarque","")))))</f>
        <v/>
      </c>
    </row>
    <row r="546" spans="1:6" x14ac:dyDescent="0.25">
      <c r="A546" s="4" t="s">
        <v>43</v>
      </c>
      <c r="B546" s="4" t="s">
        <v>44</v>
      </c>
      <c r="C546" s="4" t="s">
        <v>18</v>
      </c>
      <c r="D546" s="4" t="s">
        <v>45</v>
      </c>
      <c r="E546" s="4" t="s">
        <v>46</v>
      </c>
      <c r="F546" s="4" t="s">
        <v>24</v>
      </c>
    </row>
    <row r="547" spans="1:12" x14ac:dyDescent="0.25">
      <c r="A547" s="5"/>
      <c r="B547" s="12"/>
      <c r="C547" t="str">
        <f>IF(A547="","",IF(ISNUMBER(MATCH(A547,'Ingrédients'!$A$5:$A$154,0)),INDEX('Ingrédients'!$B$5:$B$154,MATCH(A547,'Ingrédients'!$A$5:$A$154,0)),IF(ISNUMBER(MATCH(A547,'Recettes de base'!$H$5:$H$19,0)),INDEX('Recettes de base'!$I$5:$I$19,MATCH(A547,'Recettes de base'!$H$5:$H$19,0)),"")))</f>
        <v/>
      </c>
      <c r="D547" s="13" t="str">
        <f>IF(A547="","",IF(ISNUMBER(MATCH(A547,'Ingrédients'!$A$5:$A$154,0)),INDEX('Ingrédients'!$G$5:$G$154,MATCH(A547,'Ingrédients'!$A$5:$A$154,0)),IF(ISNUMBER(MATCH(A547,'Recettes de base'!$H$5:$H$19,0)),INDEX('Recettes de base'!$J$5:$J$19,MATCH(A547,'Recettes de base'!$H$5:$H$19,0)),"")))</f>
        <v/>
      </c>
      <c r="E547" s="15" t="str">
        <f>IF(OR(A547="",NOT(ISNUMBER(B547)),NOT(ISNUMBER(D547))),"",ROUND(B547*D547,2))</f>
        <v/>
      </c>
      <c r="F547" s="10" t="str">
        <f>IF(A547="","",IF(OR(ISNUMBER(MATCH(A547,'Ingrédients'!$A$5:$A$154,0)),ISNUMBER(MATCH(A547,'Recettes de base'!$H$5:$H$19,0))),IF(NOT(ISNUMBER(D547)),"prix manquant",IF(NOT(ISNUMBER(B547)),"quantité manquante",IF(ISNUMBER(MATCH(A547,'Ingrédients'!$A$5:$A$154,0)),"",IF(INDEX('Recettes de base'!$K$5:$K$19,MATCH(A547,'Recettes de base'!$H$5:$H$19,0))&gt;0,"recette de base incomplète","")))),"introuvable"))</f>
        <v/>
      </c>
      <c r="L547">
        <f>IF(F547="",0,1)</f>
        <v>0</v>
      </c>
    </row>
    <row r="548" spans="1:12" x14ac:dyDescent="0.25">
      <c r="A548" s="5"/>
      <c r="B548" s="12"/>
      <c r="C548" t="str">
        <f>IF(A548="","",IF(ISNUMBER(MATCH(A548,'Ingrédients'!$A$5:$A$154,0)),INDEX('Ingrédients'!$B$5:$B$154,MATCH(A548,'Ingrédients'!$A$5:$A$154,0)),IF(ISNUMBER(MATCH(A548,'Recettes de base'!$H$5:$H$19,0)),INDEX('Recettes de base'!$I$5:$I$19,MATCH(A548,'Recettes de base'!$H$5:$H$19,0)),"")))</f>
        <v/>
      </c>
      <c r="D548" s="13" t="str">
        <f>IF(A548="","",IF(ISNUMBER(MATCH(A548,'Ingrédients'!$A$5:$A$154,0)),INDEX('Ingrédients'!$G$5:$G$154,MATCH(A548,'Ingrédients'!$A$5:$A$154,0)),IF(ISNUMBER(MATCH(A548,'Recettes de base'!$H$5:$H$19,0)),INDEX('Recettes de base'!$J$5:$J$19,MATCH(A548,'Recettes de base'!$H$5:$H$19,0)),"")))</f>
        <v/>
      </c>
      <c r="E548" s="15" t="str">
        <f>IF(OR(A548="",NOT(ISNUMBER(B548)),NOT(ISNUMBER(D548))),"",ROUND(B548*D548,2))</f>
        <v/>
      </c>
      <c r="F548" s="10" t="str">
        <f>IF(A548="","",IF(OR(ISNUMBER(MATCH(A548,'Ingrédients'!$A$5:$A$154,0)),ISNUMBER(MATCH(A548,'Recettes de base'!$H$5:$H$19,0))),IF(NOT(ISNUMBER(D548)),"prix manquant",IF(NOT(ISNUMBER(B548)),"quantité manquante",IF(ISNUMBER(MATCH(A548,'Ingrédients'!$A$5:$A$154,0)),"",IF(INDEX('Recettes de base'!$K$5:$K$19,MATCH(A548,'Recettes de base'!$H$5:$H$19,0))&gt;0,"recette de base incomplète","")))),"introuvable"))</f>
        <v/>
      </c>
      <c r="L548">
        <f>IF(F548="",0,1)</f>
        <v>0</v>
      </c>
    </row>
    <row r="549" spans="1:12" x14ac:dyDescent="0.25">
      <c r="A549" s="5"/>
      <c r="B549" s="12"/>
      <c r="C549" t="str">
        <f>IF(A549="","",IF(ISNUMBER(MATCH(A549,'Ingrédients'!$A$5:$A$154,0)),INDEX('Ingrédients'!$B$5:$B$154,MATCH(A549,'Ingrédients'!$A$5:$A$154,0)),IF(ISNUMBER(MATCH(A549,'Recettes de base'!$H$5:$H$19,0)),INDEX('Recettes de base'!$I$5:$I$19,MATCH(A549,'Recettes de base'!$H$5:$H$19,0)),"")))</f>
        <v/>
      </c>
      <c r="D549" s="13" t="str">
        <f>IF(A549="","",IF(ISNUMBER(MATCH(A549,'Ingrédients'!$A$5:$A$154,0)),INDEX('Ingrédients'!$G$5:$G$154,MATCH(A549,'Ingrédients'!$A$5:$A$154,0)),IF(ISNUMBER(MATCH(A549,'Recettes de base'!$H$5:$H$19,0)),INDEX('Recettes de base'!$J$5:$J$19,MATCH(A549,'Recettes de base'!$H$5:$H$19,0)),"")))</f>
        <v/>
      </c>
      <c r="E549" s="15" t="str">
        <f>IF(OR(A549="",NOT(ISNUMBER(B549)),NOT(ISNUMBER(D549))),"",ROUND(B549*D549,2))</f>
        <v/>
      </c>
      <c r="F549" s="10" t="str">
        <f>IF(A549="","",IF(OR(ISNUMBER(MATCH(A549,'Ingrédients'!$A$5:$A$154,0)),ISNUMBER(MATCH(A549,'Recettes de base'!$H$5:$H$19,0))),IF(NOT(ISNUMBER(D549)),"prix manquant",IF(NOT(ISNUMBER(B549)),"quantité manquante",IF(ISNUMBER(MATCH(A549,'Ingrédients'!$A$5:$A$154,0)),"",IF(INDEX('Recettes de base'!$K$5:$K$19,MATCH(A549,'Recettes de base'!$H$5:$H$19,0))&gt;0,"recette de base incomplète","")))),"introuvable"))</f>
        <v/>
      </c>
      <c r="L549">
        <f>IF(F549="",0,1)</f>
        <v>0</v>
      </c>
    </row>
    <row r="550" spans="1:12" x14ac:dyDescent="0.25">
      <c r="A550" s="5"/>
      <c r="B550" s="12"/>
      <c r="C550" t="str">
        <f>IF(A550="","",IF(ISNUMBER(MATCH(A550,'Ingrédients'!$A$5:$A$154,0)),INDEX('Ingrédients'!$B$5:$B$154,MATCH(A550,'Ingrédients'!$A$5:$A$154,0)),IF(ISNUMBER(MATCH(A550,'Recettes de base'!$H$5:$H$19,0)),INDEX('Recettes de base'!$I$5:$I$19,MATCH(A550,'Recettes de base'!$H$5:$H$19,0)),"")))</f>
        <v/>
      </c>
      <c r="D550" s="13" t="str">
        <f>IF(A550="","",IF(ISNUMBER(MATCH(A550,'Ingrédients'!$A$5:$A$154,0)),INDEX('Ingrédients'!$G$5:$G$154,MATCH(A550,'Ingrédients'!$A$5:$A$154,0)),IF(ISNUMBER(MATCH(A550,'Recettes de base'!$H$5:$H$19,0)),INDEX('Recettes de base'!$J$5:$J$19,MATCH(A550,'Recettes de base'!$H$5:$H$19,0)),"")))</f>
        <v/>
      </c>
      <c r="E550" s="15" t="str">
        <f>IF(OR(A550="",NOT(ISNUMBER(B550)),NOT(ISNUMBER(D550))),"",ROUND(B550*D550,2))</f>
        <v/>
      </c>
      <c r="F550" s="10" t="str">
        <f>IF(A550="","",IF(OR(ISNUMBER(MATCH(A550,'Ingrédients'!$A$5:$A$154,0)),ISNUMBER(MATCH(A550,'Recettes de base'!$H$5:$H$19,0))),IF(NOT(ISNUMBER(D550)),"prix manquant",IF(NOT(ISNUMBER(B550)),"quantité manquante",IF(ISNUMBER(MATCH(A550,'Ingrédients'!$A$5:$A$154,0)),"",IF(INDEX('Recettes de base'!$K$5:$K$19,MATCH(A550,'Recettes de base'!$H$5:$H$19,0))&gt;0,"recette de base incomplète","")))),"introuvable"))</f>
        <v/>
      </c>
      <c r="L550">
        <f>IF(F550="",0,1)</f>
        <v>0</v>
      </c>
    </row>
    <row r="551" spans="1:12" x14ac:dyDescent="0.25">
      <c r="A551" s="5"/>
      <c r="B551" s="12"/>
      <c r="C551" t="str">
        <f>IF(A551="","",IF(ISNUMBER(MATCH(A551,'Ingrédients'!$A$5:$A$154,0)),INDEX('Ingrédients'!$B$5:$B$154,MATCH(A551,'Ingrédients'!$A$5:$A$154,0)),IF(ISNUMBER(MATCH(A551,'Recettes de base'!$H$5:$H$19,0)),INDEX('Recettes de base'!$I$5:$I$19,MATCH(A551,'Recettes de base'!$H$5:$H$19,0)),"")))</f>
        <v/>
      </c>
      <c r="D551" s="13" t="str">
        <f>IF(A551="","",IF(ISNUMBER(MATCH(A551,'Ingrédients'!$A$5:$A$154,0)),INDEX('Ingrédients'!$G$5:$G$154,MATCH(A551,'Ingrédients'!$A$5:$A$154,0)),IF(ISNUMBER(MATCH(A551,'Recettes de base'!$H$5:$H$19,0)),INDEX('Recettes de base'!$J$5:$J$19,MATCH(A551,'Recettes de base'!$H$5:$H$19,0)),"")))</f>
        <v/>
      </c>
      <c r="E551" s="15" t="str">
        <f>IF(OR(A551="",NOT(ISNUMBER(B551)),NOT(ISNUMBER(D551))),"",ROUND(B551*D551,2))</f>
        <v/>
      </c>
      <c r="F551" s="10" t="str">
        <f>IF(A551="","",IF(OR(ISNUMBER(MATCH(A551,'Ingrédients'!$A$5:$A$154,0)),ISNUMBER(MATCH(A551,'Recettes de base'!$H$5:$H$19,0))),IF(NOT(ISNUMBER(D551)),"prix manquant",IF(NOT(ISNUMBER(B551)),"quantité manquante",IF(ISNUMBER(MATCH(A551,'Ingrédients'!$A$5:$A$154,0)),"",IF(INDEX('Recettes de base'!$K$5:$K$19,MATCH(A551,'Recettes de base'!$H$5:$H$19,0))&gt;0,"recette de base incomplète","")))),"introuvable"))</f>
        <v/>
      </c>
      <c r="L551">
        <f>IF(F551="",0,1)</f>
        <v>0</v>
      </c>
    </row>
    <row r="552" spans="1:12" x14ac:dyDescent="0.25">
      <c r="A552" s="5"/>
      <c r="B552" s="12"/>
      <c r="C552" t="str">
        <f>IF(A552="","",IF(ISNUMBER(MATCH(A552,'Ingrédients'!$A$5:$A$154,0)),INDEX('Ingrédients'!$B$5:$B$154,MATCH(A552,'Ingrédients'!$A$5:$A$154,0)),IF(ISNUMBER(MATCH(A552,'Recettes de base'!$H$5:$H$19,0)),INDEX('Recettes de base'!$I$5:$I$19,MATCH(A552,'Recettes de base'!$H$5:$H$19,0)),"")))</f>
        <v/>
      </c>
      <c r="D552" s="13" t="str">
        <f>IF(A552="","",IF(ISNUMBER(MATCH(A552,'Ingrédients'!$A$5:$A$154,0)),INDEX('Ingrédients'!$G$5:$G$154,MATCH(A552,'Ingrédients'!$A$5:$A$154,0)),IF(ISNUMBER(MATCH(A552,'Recettes de base'!$H$5:$H$19,0)),INDEX('Recettes de base'!$J$5:$J$19,MATCH(A552,'Recettes de base'!$H$5:$H$19,0)),"")))</f>
        <v/>
      </c>
      <c r="E552" s="15" t="str">
        <f>IF(OR(A552="",NOT(ISNUMBER(B552)),NOT(ISNUMBER(D552))),"",ROUND(B552*D552,2))</f>
        <v/>
      </c>
      <c r="F552" s="10" t="str">
        <f>IF(A552="","",IF(OR(ISNUMBER(MATCH(A552,'Ingrédients'!$A$5:$A$154,0)),ISNUMBER(MATCH(A552,'Recettes de base'!$H$5:$H$19,0))),IF(NOT(ISNUMBER(D552)),"prix manquant",IF(NOT(ISNUMBER(B552)),"quantité manquante",IF(ISNUMBER(MATCH(A552,'Ingrédients'!$A$5:$A$154,0)),"",IF(INDEX('Recettes de base'!$K$5:$K$19,MATCH(A552,'Recettes de base'!$H$5:$H$19,0))&gt;0,"recette de base incomplète","")))),"introuvable"))</f>
        <v/>
      </c>
      <c r="L552">
        <f>IF(F552="",0,1)</f>
        <v>0</v>
      </c>
    </row>
    <row r="553" spans="1:12" x14ac:dyDescent="0.25">
      <c r="A553" s="5"/>
      <c r="B553" s="12"/>
      <c r="C553" t="str">
        <f>IF(A553="","",IF(ISNUMBER(MATCH(A553,'Ingrédients'!$A$5:$A$154,0)),INDEX('Ingrédients'!$B$5:$B$154,MATCH(A553,'Ingrédients'!$A$5:$A$154,0)),IF(ISNUMBER(MATCH(A553,'Recettes de base'!$H$5:$H$19,0)),INDEX('Recettes de base'!$I$5:$I$19,MATCH(A553,'Recettes de base'!$H$5:$H$19,0)),"")))</f>
        <v/>
      </c>
      <c r="D553" s="13" t="str">
        <f>IF(A553="","",IF(ISNUMBER(MATCH(A553,'Ingrédients'!$A$5:$A$154,0)),INDEX('Ingrédients'!$G$5:$G$154,MATCH(A553,'Ingrédients'!$A$5:$A$154,0)),IF(ISNUMBER(MATCH(A553,'Recettes de base'!$H$5:$H$19,0)),INDEX('Recettes de base'!$J$5:$J$19,MATCH(A553,'Recettes de base'!$H$5:$H$19,0)),"")))</f>
        <v/>
      </c>
      <c r="E553" s="15" t="str">
        <f>IF(OR(A553="",NOT(ISNUMBER(B553)),NOT(ISNUMBER(D553))),"",ROUND(B553*D553,2))</f>
        <v/>
      </c>
      <c r="F553" s="10" t="str">
        <f>IF(A553="","",IF(OR(ISNUMBER(MATCH(A553,'Ingrédients'!$A$5:$A$154,0)),ISNUMBER(MATCH(A553,'Recettes de base'!$H$5:$H$19,0))),IF(NOT(ISNUMBER(D553)),"prix manquant",IF(NOT(ISNUMBER(B553)),"quantité manquante",IF(ISNUMBER(MATCH(A553,'Ingrédients'!$A$5:$A$154,0)),"",IF(INDEX('Recettes de base'!$K$5:$K$19,MATCH(A553,'Recettes de base'!$H$5:$H$19,0))&gt;0,"recette de base incomplète","")))),"introuvable"))</f>
        <v/>
      </c>
      <c r="L553">
        <f>IF(F553="",0,1)</f>
        <v>0</v>
      </c>
    </row>
    <row r="554" spans="1:12" x14ac:dyDescent="0.25">
      <c r="A554" s="5"/>
      <c r="B554" s="12"/>
      <c r="C554" t="str">
        <f>IF(A554="","",IF(ISNUMBER(MATCH(A554,'Ingrédients'!$A$5:$A$154,0)),INDEX('Ingrédients'!$B$5:$B$154,MATCH(A554,'Ingrédients'!$A$5:$A$154,0)),IF(ISNUMBER(MATCH(A554,'Recettes de base'!$H$5:$H$19,0)),INDEX('Recettes de base'!$I$5:$I$19,MATCH(A554,'Recettes de base'!$H$5:$H$19,0)),"")))</f>
        <v/>
      </c>
      <c r="D554" s="13" t="str">
        <f>IF(A554="","",IF(ISNUMBER(MATCH(A554,'Ingrédients'!$A$5:$A$154,0)),INDEX('Ingrédients'!$G$5:$G$154,MATCH(A554,'Ingrédients'!$A$5:$A$154,0)),IF(ISNUMBER(MATCH(A554,'Recettes de base'!$H$5:$H$19,0)),INDEX('Recettes de base'!$J$5:$J$19,MATCH(A554,'Recettes de base'!$H$5:$H$19,0)),"")))</f>
        <v/>
      </c>
      <c r="E554" s="15" t="str">
        <f>IF(OR(A554="",NOT(ISNUMBER(B554)),NOT(ISNUMBER(D554))),"",ROUND(B554*D554,2))</f>
        <v/>
      </c>
      <c r="F554" s="10" t="str">
        <f>IF(A554="","",IF(OR(ISNUMBER(MATCH(A554,'Ingrédients'!$A$5:$A$154,0)),ISNUMBER(MATCH(A554,'Recettes de base'!$H$5:$H$19,0))),IF(NOT(ISNUMBER(D554)),"prix manquant",IF(NOT(ISNUMBER(B554)),"quantité manquante",IF(ISNUMBER(MATCH(A554,'Ingrédients'!$A$5:$A$154,0)),"",IF(INDEX('Recettes de base'!$K$5:$K$19,MATCH(A554,'Recettes de base'!$H$5:$H$19,0))&gt;0,"recette de base incomplète","")))),"introuvable"))</f>
        <v/>
      </c>
      <c r="L554">
        <f>IF(F554="",0,1)</f>
        <v>0</v>
      </c>
    </row>
    <row r="555" spans="1:12" x14ac:dyDescent="0.25">
      <c r="A555" s="5"/>
      <c r="B555" s="12"/>
      <c r="C555" t="str">
        <f>IF(A555="","",IF(ISNUMBER(MATCH(A555,'Ingrédients'!$A$5:$A$154,0)),INDEX('Ingrédients'!$B$5:$B$154,MATCH(A555,'Ingrédients'!$A$5:$A$154,0)),IF(ISNUMBER(MATCH(A555,'Recettes de base'!$H$5:$H$19,0)),INDEX('Recettes de base'!$I$5:$I$19,MATCH(A555,'Recettes de base'!$H$5:$H$19,0)),"")))</f>
        <v/>
      </c>
      <c r="D555" s="13" t="str">
        <f>IF(A555="","",IF(ISNUMBER(MATCH(A555,'Ingrédients'!$A$5:$A$154,0)),INDEX('Ingrédients'!$G$5:$G$154,MATCH(A555,'Ingrédients'!$A$5:$A$154,0)),IF(ISNUMBER(MATCH(A555,'Recettes de base'!$H$5:$H$19,0)),INDEX('Recettes de base'!$J$5:$J$19,MATCH(A555,'Recettes de base'!$H$5:$H$19,0)),"")))</f>
        <v/>
      </c>
      <c r="E555" s="15" t="str">
        <f>IF(OR(A555="",NOT(ISNUMBER(B555)),NOT(ISNUMBER(D555))),"",ROUND(B555*D555,2))</f>
        <v/>
      </c>
      <c r="F555" s="10" t="str">
        <f>IF(A555="","",IF(OR(ISNUMBER(MATCH(A555,'Ingrédients'!$A$5:$A$154,0)),ISNUMBER(MATCH(A555,'Recettes de base'!$H$5:$H$19,0))),IF(NOT(ISNUMBER(D555)),"prix manquant",IF(NOT(ISNUMBER(B555)),"quantité manquante",IF(ISNUMBER(MATCH(A555,'Ingrédients'!$A$5:$A$154,0)),"",IF(INDEX('Recettes de base'!$K$5:$K$19,MATCH(A555,'Recettes de base'!$H$5:$H$19,0))&gt;0,"recette de base incomplète","")))),"introuvable"))</f>
        <v/>
      </c>
      <c r="L555">
        <f>IF(F555="",0,1)</f>
        <v>0</v>
      </c>
    </row>
    <row r="556" spans="1:12" x14ac:dyDescent="0.25">
      <c r="A556" s="5"/>
      <c r="B556" s="12"/>
      <c r="C556" t="str">
        <f>IF(A556="","",IF(ISNUMBER(MATCH(A556,'Ingrédients'!$A$5:$A$154,0)),INDEX('Ingrédients'!$B$5:$B$154,MATCH(A556,'Ingrédients'!$A$5:$A$154,0)),IF(ISNUMBER(MATCH(A556,'Recettes de base'!$H$5:$H$19,0)),INDEX('Recettes de base'!$I$5:$I$19,MATCH(A556,'Recettes de base'!$H$5:$H$19,0)),"")))</f>
        <v/>
      </c>
      <c r="D556" s="13" t="str">
        <f>IF(A556="","",IF(ISNUMBER(MATCH(A556,'Ingrédients'!$A$5:$A$154,0)),INDEX('Ingrédients'!$G$5:$G$154,MATCH(A556,'Ingrédients'!$A$5:$A$154,0)),IF(ISNUMBER(MATCH(A556,'Recettes de base'!$H$5:$H$19,0)),INDEX('Recettes de base'!$J$5:$J$19,MATCH(A556,'Recettes de base'!$H$5:$H$19,0)),"")))</f>
        <v/>
      </c>
      <c r="E556" s="15" t="str">
        <f>IF(OR(A556="",NOT(ISNUMBER(B556)),NOT(ISNUMBER(D556))),"",ROUND(B556*D556,2))</f>
        <v/>
      </c>
      <c r="F556" s="10" t="str">
        <f>IF(A556="","",IF(OR(ISNUMBER(MATCH(A556,'Ingrédients'!$A$5:$A$154,0)),ISNUMBER(MATCH(A556,'Recettes de base'!$H$5:$H$19,0))),IF(NOT(ISNUMBER(D556)),"prix manquant",IF(NOT(ISNUMBER(B556)),"quantité manquante",IF(ISNUMBER(MATCH(A556,'Ingrédients'!$A$5:$A$154,0)),"",IF(INDEX('Recettes de base'!$K$5:$K$19,MATCH(A556,'Recettes de base'!$H$5:$H$19,0))&gt;0,"recette de base incomplète","")))),"introuvable"))</f>
        <v/>
      </c>
      <c r="L556">
        <f>IF(F556="",0,1)</f>
        <v>0</v>
      </c>
    </row>
    <row r="557" spans="1:12" x14ac:dyDescent="0.25">
      <c r="A557" s="5"/>
      <c r="B557" s="12"/>
      <c r="C557" t="str">
        <f>IF(A557="","",IF(ISNUMBER(MATCH(A557,'Ingrédients'!$A$5:$A$154,0)),INDEX('Ingrédients'!$B$5:$B$154,MATCH(A557,'Ingrédients'!$A$5:$A$154,0)),IF(ISNUMBER(MATCH(A557,'Recettes de base'!$H$5:$H$19,0)),INDEX('Recettes de base'!$I$5:$I$19,MATCH(A557,'Recettes de base'!$H$5:$H$19,0)),"")))</f>
        <v/>
      </c>
      <c r="D557" s="13" t="str">
        <f>IF(A557="","",IF(ISNUMBER(MATCH(A557,'Ingrédients'!$A$5:$A$154,0)),INDEX('Ingrédients'!$G$5:$G$154,MATCH(A557,'Ingrédients'!$A$5:$A$154,0)),IF(ISNUMBER(MATCH(A557,'Recettes de base'!$H$5:$H$19,0)),INDEX('Recettes de base'!$J$5:$J$19,MATCH(A557,'Recettes de base'!$H$5:$H$19,0)),"")))</f>
        <v/>
      </c>
      <c r="E557" s="15" t="str">
        <f>IF(OR(A557="",NOT(ISNUMBER(B557)),NOT(ISNUMBER(D557))),"",ROUND(B557*D557,2))</f>
        <v/>
      </c>
      <c r="F557" s="10" t="str">
        <f>IF(A557="","",IF(OR(ISNUMBER(MATCH(A557,'Ingrédients'!$A$5:$A$154,0)),ISNUMBER(MATCH(A557,'Recettes de base'!$H$5:$H$19,0))),IF(NOT(ISNUMBER(D557)),"prix manquant",IF(NOT(ISNUMBER(B557)),"quantité manquante",IF(ISNUMBER(MATCH(A557,'Ingrédients'!$A$5:$A$154,0)),"",IF(INDEX('Recettes de base'!$K$5:$K$19,MATCH(A557,'Recettes de base'!$H$5:$H$19,0))&gt;0,"recette de base incomplète","")))),"introuvable"))</f>
        <v/>
      </c>
      <c r="L557">
        <f>IF(F557="",0,1)</f>
        <v>0</v>
      </c>
    </row>
    <row r="558" spans="1:12" x14ac:dyDescent="0.25">
      <c r="A558" s="5"/>
      <c r="B558" s="12"/>
      <c r="C558" t="str">
        <f>IF(A558="","",IF(ISNUMBER(MATCH(A558,'Ingrédients'!$A$5:$A$154,0)),INDEX('Ingrédients'!$B$5:$B$154,MATCH(A558,'Ingrédients'!$A$5:$A$154,0)),IF(ISNUMBER(MATCH(A558,'Recettes de base'!$H$5:$H$19,0)),INDEX('Recettes de base'!$I$5:$I$19,MATCH(A558,'Recettes de base'!$H$5:$H$19,0)),"")))</f>
        <v/>
      </c>
      <c r="D558" s="13" t="str">
        <f>IF(A558="","",IF(ISNUMBER(MATCH(A558,'Ingrédients'!$A$5:$A$154,0)),INDEX('Ingrédients'!$G$5:$G$154,MATCH(A558,'Ingrédients'!$A$5:$A$154,0)),IF(ISNUMBER(MATCH(A558,'Recettes de base'!$H$5:$H$19,0)),INDEX('Recettes de base'!$J$5:$J$19,MATCH(A558,'Recettes de base'!$H$5:$H$19,0)),"")))</f>
        <v/>
      </c>
      <c r="E558" s="15" t="str">
        <f>IF(OR(A558="",NOT(ISNUMBER(B558)),NOT(ISNUMBER(D558))),"",ROUND(B558*D558,2))</f>
        <v/>
      </c>
      <c r="F558" s="10" t="str">
        <f>IF(A558="","",IF(OR(ISNUMBER(MATCH(A558,'Ingrédients'!$A$5:$A$154,0)),ISNUMBER(MATCH(A558,'Recettes de base'!$H$5:$H$19,0))),IF(NOT(ISNUMBER(D558)),"prix manquant",IF(NOT(ISNUMBER(B558)),"quantité manquante",IF(ISNUMBER(MATCH(A558,'Ingrédients'!$A$5:$A$154,0)),"",IF(INDEX('Recettes de base'!$K$5:$K$19,MATCH(A558,'Recettes de base'!$H$5:$H$19,0))&gt;0,"recette de base incomplète","")))),"introuvable"))</f>
        <v/>
      </c>
      <c r="L558">
        <f>IF(F558="",0,1)</f>
        <v>0</v>
      </c>
    </row>
    <row r="559" spans="1:12" x14ac:dyDescent="0.25">
      <c r="A559" s="5"/>
      <c r="B559" s="12"/>
      <c r="C559" t="str">
        <f>IF(A559="","",IF(ISNUMBER(MATCH(A559,'Ingrédients'!$A$5:$A$154,0)),INDEX('Ingrédients'!$B$5:$B$154,MATCH(A559,'Ingrédients'!$A$5:$A$154,0)),IF(ISNUMBER(MATCH(A559,'Recettes de base'!$H$5:$H$19,0)),INDEX('Recettes de base'!$I$5:$I$19,MATCH(A559,'Recettes de base'!$H$5:$H$19,0)),"")))</f>
        <v/>
      </c>
      <c r="D559" s="13" t="str">
        <f>IF(A559="","",IF(ISNUMBER(MATCH(A559,'Ingrédients'!$A$5:$A$154,0)),INDEX('Ingrédients'!$G$5:$G$154,MATCH(A559,'Ingrédients'!$A$5:$A$154,0)),IF(ISNUMBER(MATCH(A559,'Recettes de base'!$H$5:$H$19,0)),INDEX('Recettes de base'!$J$5:$J$19,MATCH(A559,'Recettes de base'!$H$5:$H$19,0)),"")))</f>
        <v/>
      </c>
      <c r="E559" s="15" t="str">
        <f>IF(OR(A559="",NOT(ISNUMBER(B559)),NOT(ISNUMBER(D559))),"",ROUND(B559*D559,2))</f>
        <v/>
      </c>
      <c r="F559" s="10" t="str">
        <f>IF(A559="","",IF(OR(ISNUMBER(MATCH(A559,'Ingrédients'!$A$5:$A$154,0)),ISNUMBER(MATCH(A559,'Recettes de base'!$H$5:$H$19,0))),IF(NOT(ISNUMBER(D559)),"prix manquant",IF(NOT(ISNUMBER(B559)),"quantité manquante",IF(ISNUMBER(MATCH(A559,'Ingrédients'!$A$5:$A$154,0)),"",IF(INDEX('Recettes de base'!$K$5:$K$19,MATCH(A559,'Recettes de base'!$H$5:$H$19,0))&gt;0,"recette de base incomplète","")))),"introuvable"))</f>
        <v/>
      </c>
      <c r="L559">
        <f>IF(F559="",0,1)</f>
        <v>0</v>
      </c>
    </row>
    <row r="560" spans="1:12" x14ac:dyDescent="0.25">
      <c r="A560" s="5"/>
      <c r="B560" s="12"/>
      <c r="C560" t="str">
        <f>IF(A560="","",IF(ISNUMBER(MATCH(A560,'Ingrédients'!$A$5:$A$154,0)),INDEX('Ingrédients'!$B$5:$B$154,MATCH(A560,'Ingrédients'!$A$5:$A$154,0)),IF(ISNUMBER(MATCH(A560,'Recettes de base'!$H$5:$H$19,0)),INDEX('Recettes de base'!$I$5:$I$19,MATCH(A560,'Recettes de base'!$H$5:$H$19,0)),"")))</f>
        <v/>
      </c>
      <c r="D560" s="13" t="str">
        <f>IF(A560="","",IF(ISNUMBER(MATCH(A560,'Ingrédients'!$A$5:$A$154,0)),INDEX('Ingrédients'!$G$5:$G$154,MATCH(A560,'Ingrédients'!$A$5:$A$154,0)),IF(ISNUMBER(MATCH(A560,'Recettes de base'!$H$5:$H$19,0)),INDEX('Recettes de base'!$J$5:$J$19,MATCH(A560,'Recettes de base'!$H$5:$H$19,0)),"")))</f>
        <v/>
      </c>
      <c r="E560" s="15" t="str">
        <f>IF(OR(A560="",NOT(ISNUMBER(B560)),NOT(ISNUMBER(D560))),"",ROUND(B560*D560,2))</f>
        <v/>
      </c>
      <c r="F560" s="10" t="str">
        <f>IF(A560="","",IF(OR(ISNUMBER(MATCH(A560,'Ingrédients'!$A$5:$A$154,0)),ISNUMBER(MATCH(A560,'Recettes de base'!$H$5:$H$19,0))),IF(NOT(ISNUMBER(D560)),"prix manquant",IF(NOT(ISNUMBER(B560)),"quantité manquante",IF(ISNUMBER(MATCH(A560,'Ingrédients'!$A$5:$A$154,0)),"",IF(INDEX('Recettes de base'!$K$5:$K$19,MATCH(A560,'Recettes de base'!$H$5:$H$19,0))&gt;0,"recette de base incomplète","")))),"introuvable"))</f>
        <v/>
      </c>
      <c r="L560">
        <f>IF(F560="",0,1)</f>
        <v>0</v>
      </c>
    </row>
    <row r="561" spans="1:12" x14ac:dyDescent="0.25">
      <c r="A561" s="5"/>
      <c r="B561" s="12"/>
      <c r="C561" t="str">
        <f>IF(A561="","",IF(ISNUMBER(MATCH(A561,'Ingrédients'!$A$5:$A$154,0)),INDEX('Ingrédients'!$B$5:$B$154,MATCH(A561,'Ingrédients'!$A$5:$A$154,0)),IF(ISNUMBER(MATCH(A561,'Recettes de base'!$H$5:$H$19,0)),INDEX('Recettes de base'!$I$5:$I$19,MATCH(A561,'Recettes de base'!$H$5:$H$19,0)),"")))</f>
        <v/>
      </c>
      <c r="D561" s="13" t="str">
        <f>IF(A561="","",IF(ISNUMBER(MATCH(A561,'Ingrédients'!$A$5:$A$154,0)),INDEX('Ingrédients'!$G$5:$G$154,MATCH(A561,'Ingrédients'!$A$5:$A$154,0)),IF(ISNUMBER(MATCH(A561,'Recettes de base'!$H$5:$H$19,0)),INDEX('Recettes de base'!$J$5:$J$19,MATCH(A561,'Recettes de base'!$H$5:$H$19,0)),"")))</f>
        <v/>
      </c>
      <c r="E561" s="15" t="str">
        <f>IF(OR(A561="",NOT(ISNUMBER(B561)),NOT(ISNUMBER(D561))),"",ROUND(B561*D561,2))</f>
        <v/>
      </c>
      <c r="F561" s="10" t="str">
        <f>IF(A561="","",IF(OR(ISNUMBER(MATCH(A561,'Ingrédients'!$A$5:$A$154,0)),ISNUMBER(MATCH(A561,'Recettes de base'!$H$5:$H$19,0))),IF(NOT(ISNUMBER(D561)),"prix manquant",IF(NOT(ISNUMBER(B561)),"quantité manquante",IF(ISNUMBER(MATCH(A561,'Ingrédients'!$A$5:$A$154,0)),"",IF(INDEX('Recettes de base'!$K$5:$K$19,MATCH(A561,'Recettes de base'!$H$5:$H$19,0))&gt;0,"recette de base incomplète","")))),"introuvable"))</f>
        <v/>
      </c>
      <c r="L561">
        <f>IF(F561="",0,1)</f>
        <v>0</v>
      </c>
    </row>
    <row r="562" spans="1:5" x14ac:dyDescent="0.25">
      <c r="A562" s="16" t="s">
        <v>47</v>
      </c>
      <c r="E562" s="9" t="str">
        <f>IF(A545="","",ROUND(SUM(E547:E561),2))</f>
        <v/>
      </c>
    </row>
    <row r="563" spans="1:5" x14ac:dyDescent="0.25">
      <c r="A563" s="16" t="s">
        <v>50</v>
      </c>
      <c r="E563" s="9" t="str">
        <f>IF(OR(A545="",NOT(ISNUMBER(C545))),"",IF(C545&lt;=0,"",ROUND(E562/C545,2)))</f>
        <v/>
      </c>
    </row>
    <row r="565" spans="1:5" x14ac:dyDescent="0.25">
      <c r="A565" s="11"/>
      <c r="B565" s="2" t="s">
        <v>52</v>
      </c>
      <c r="C565" s="5"/>
      <c r="D565" s="2" t="str">
        <f>IF(C565=1,"portion","portions")</f>
        <v>portions</v>
      </c>
      <c r="E565" s="10" t="str">
        <f>IF(A565="","",IF(COUNTIF($H$5:$H$34,A565)&gt;1,"nom en double, seul le premier compte",IF(NOT(ISNUMBER(C565)),"«donne … portions» manque",IF(C565&lt;=0,"«donne … portions» manque",IF(SUM(L567:L581)&gt;0,"vérifier les lignes avec remarque","")))))</f>
        <v/>
      </c>
    </row>
    <row r="566" spans="1:6" x14ac:dyDescent="0.25">
      <c r="A566" s="4" t="s">
        <v>43</v>
      </c>
      <c r="B566" s="4" t="s">
        <v>44</v>
      </c>
      <c r="C566" s="4" t="s">
        <v>18</v>
      </c>
      <c r="D566" s="4" t="s">
        <v>45</v>
      </c>
      <c r="E566" s="4" t="s">
        <v>46</v>
      </c>
      <c r="F566" s="4" t="s">
        <v>24</v>
      </c>
    </row>
    <row r="567" spans="1:12" x14ac:dyDescent="0.25">
      <c r="A567" s="5"/>
      <c r="B567" s="12"/>
      <c r="C567" t="str">
        <f>IF(A567="","",IF(ISNUMBER(MATCH(A567,'Ingrédients'!$A$5:$A$154,0)),INDEX('Ingrédients'!$B$5:$B$154,MATCH(A567,'Ingrédients'!$A$5:$A$154,0)),IF(ISNUMBER(MATCH(A567,'Recettes de base'!$H$5:$H$19,0)),INDEX('Recettes de base'!$I$5:$I$19,MATCH(A567,'Recettes de base'!$H$5:$H$19,0)),"")))</f>
        <v/>
      </c>
      <c r="D567" s="13" t="str">
        <f>IF(A567="","",IF(ISNUMBER(MATCH(A567,'Ingrédients'!$A$5:$A$154,0)),INDEX('Ingrédients'!$G$5:$G$154,MATCH(A567,'Ingrédients'!$A$5:$A$154,0)),IF(ISNUMBER(MATCH(A567,'Recettes de base'!$H$5:$H$19,0)),INDEX('Recettes de base'!$J$5:$J$19,MATCH(A567,'Recettes de base'!$H$5:$H$19,0)),"")))</f>
        <v/>
      </c>
      <c r="E567" s="15" t="str">
        <f>IF(OR(A567="",NOT(ISNUMBER(B567)),NOT(ISNUMBER(D567))),"",ROUND(B567*D567,2))</f>
        <v/>
      </c>
      <c r="F567" s="10" t="str">
        <f>IF(A567="","",IF(OR(ISNUMBER(MATCH(A567,'Ingrédients'!$A$5:$A$154,0)),ISNUMBER(MATCH(A567,'Recettes de base'!$H$5:$H$19,0))),IF(NOT(ISNUMBER(D567)),"prix manquant",IF(NOT(ISNUMBER(B567)),"quantité manquante",IF(ISNUMBER(MATCH(A567,'Ingrédients'!$A$5:$A$154,0)),"",IF(INDEX('Recettes de base'!$K$5:$K$19,MATCH(A567,'Recettes de base'!$H$5:$H$19,0))&gt;0,"recette de base incomplète","")))),"introuvable"))</f>
        <v/>
      </c>
      <c r="L567">
        <f>IF(F567="",0,1)</f>
        <v>0</v>
      </c>
    </row>
    <row r="568" spans="1:12" x14ac:dyDescent="0.25">
      <c r="A568" s="5"/>
      <c r="B568" s="12"/>
      <c r="C568" t="str">
        <f>IF(A568="","",IF(ISNUMBER(MATCH(A568,'Ingrédients'!$A$5:$A$154,0)),INDEX('Ingrédients'!$B$5:$B$154,MATCH(A568,'Ingrédients'!$A$5:$A$154,0)),IF(ISNUMBER(MATCH(A568,'Recettes de base'!$H$5:$H$19,0)),INDEX('Recettes de base'!$I$5:$I$19,MATCH(A568,'Recettes de base'!$H$5:$H$19,0)),"")))</f>
        <v/>
      </c>
      <c r="D568" s="13" t="str">
        <f>IF(A568="","",IF(ISNUMBER(MATCH(A568,'Ingrédients'!$A$5:$A$154,0)),INDEX('Ingrédients'!$G$5:$G$154,MATCH(A568,'Ingrédients'!$A$5:$A$154,0)),IF(ISNUMBER(MATCH(A568,'Recettes de base'!$H$5:$H$19,0)),INDEX('Recettes de base'!$J$5:$J$19,MATCH(A568,'Recettes de base'!$H$5:$H$19,0)),"")))</f>
        <v/>
      </c>
      <c r="E568" s="15" t="str">
        <f>IF(OR(A568="",NOT(ISNUMBER(B568)),NOT(ISNUMBER(D568))),"",ROUND(B568*D568,2))</f>
        <v/>
      </c>
      <c r="F568" s="10" t="str">
        <f>IF(A568="","",IF(OR(ISNUMBER(MATCH(A568,'Ingrédients'!$A$5:$A$154,0)),ISNUMBER(MATCH(A568,'Recettes de base'!$H$5:$H$19,0))),IF(NOT(ISNUMBER(D568)),"prix manquant",IF(NOT(ISNUMBER(B568)),"quantité manquante",IF(ISNUMBER(MATCH(A568,'Ingrédients'!$A$5:$A$154,0)),"",IF(INDEX('Recettes de base'!$K$5:$K$19,MATCH(A568,'Recettes de base'!$H$5:$H$19,0))&gt;0,"recette de base incomplète","")))),"introuvable"))</f>
        <v/>
      </c>
      <c r="L568">
        <f>IF(F568="",0,1)</f>
        <v>0</v>
      </c>
    </row>
    <row r="569" spans="1:12" x14ac:dyDescent="0.25">
      <c r="A569" s="5"/>
      <c r="B569" s="12"/>
      <c r="C569" t="str">
        <f>IF(A569="","",IF(ISNUMBER(MATCH(A569,'Ingrédients'!$A$5:$A$154,0)),INDEX('Ingrédients'!$B$5:$B$154,MATCH(A569,'Ingrédients'!$A$5:$A$154,0)),IF(ISNUMBER(MATCH(A569,'Recettes de base'!$H$5:$H$19,0)),INDEX('Recettes de base'!$I$5:$I$19,MATCH(A569,'Recettes de base'!$H$5:$H$19,0)),"")))</f>
        <v/>
      </c>
      <c r="D569" s="13" t="str">
        <f>IF(A569="","",IF(ISNUMBER(MATCH(A569,'Ingrédients'!$A$5:$A$154,0)),INDEX('Ingrédients'!$G$5:$G$154,MATCH(A569,'Ingrédients'!$A$5:$A$154,0)),IF(ISNUMBER(MATCH(A569,'Recettes de base'!$H$5:$H$19,0)),INDEX('Recettes de base'!$J$5:$J$19,MATCH(A569,'Recettes de base'!$H$5:$H$19,0)),"")))</f>
        <v/>
      </c>
      <c r="E569" s="15" t="str">
        <f>IF(OR(A569="",NOT(ISNUMBER(B569)),NOT(ISNUMBER(D569))),"",ROUND(B569*D569,2))</f>
        <v/>
      </c>
      <c r="F569" s="10" t="str">
        <f>IF(A569="","",IF(OR(ISNUMBER(MATCH(A569,'Ingrédients'!$A$5:$A$154,0)),ISNUMBER(MATCH(A569,'Recettes de base'!$H$5:$H$19,0))),IF(NOT(ISNUMBER(D569)),"prix manquant",IF(NOT(ISNUMBER(B569)),"quantité manquante",IF(ISNUMBER(MATCH(A569,'Ingrédients'!$A$5:$A$154,0)),"",IF(INDEX('Recettes de base'!$K$5:$K$19,MATCH(A569,'Recettes de base'!$H$5:$H$19,0))&gt;0,"recette de base incomplète","")))),"introuvable"))</f>
        <v/>
      </c>
      <c r="L569">
        <f>IF(F569="",0,1)</f>
        <v>0</v>
      </c>
    </row>
    <row r="570" spans="1:12" x14ac:dyDescent="0.25">
      <c r="A570" s="5"/>
      <c r="B570" s="12"/>
      <c r="C570" t="str">
        <f>IF(A570="","",IF(ISNUMBER(MATCH(A570,'Ingrédients'!$A$5:$A$154,0)),INDEX('Ingrédients'!$B$5:$B$154,MATCH(A570,'Ingrédients'!$A$5:$A$154,0)),IF(ISNUMBER(MATCH(A570,'Recettes de base'!$H$5:$H$19,0)),INDEX('Recettes de base'!$I$5:$I$19,MATCH(A570,'Recettes de base'!$H$5:$H$19,0)),"")))</f>
        <v/>
      </c>
      <c r="D570" s="13" t="str">
        <f>IF(A570="","",IF(ISNUMBER(MATCH(A570,'Ingrédients'!$A$5:$A$154,0)),INDEX('Ingrédients'!$G$5:$G$154,MATCH(A570,'Ingrédients'!$A$5:$A$154,0)),IF(ISNUMBER(MATCH(A570,'Recettes de base'!$H$5:$H$19,0)),INDEX('Recettes de base'!$J$5:$J$19,MATCH(A570,'Recettes de base'!$H$5:$H$19,0)),"")))</f>
        <v/>
      </c>
      <c r="E570" s="15" t="str">
        <f>IF(OR(A570="",NOT(ISNUMBER(B570)),NOT(ISNUMBER(D570))),"",ROUND(B570*D570,2))</f>
        <v/>
      </c>
      <c r="F570" s="10" t="str">
        <f>IF(A570="","",IF(OR(ISNUMBER(MATCH(A570,'Ingrédients'!$A$5:$A$154,0)),ISNUMBER(MATCH(A570,'Recettes de base'!$H$5:$H$19,0))),IF(NOT(ISNUMBER(D570)),"prix manquant",IF(NOT(ISNUMBER(B570)),"quantité manquante",IF(ISNUMBER(MATCH(A570,'Ingrédients'!$A$5:$A$154,0)),"",IF(INDEX('Recettes de base'!$K$5:$K$19,MATCH(A570,'Recettes de base'!$H$5:$H$19,0))&gt;0,"recette de base incomplète","")))),"introuvable"))</f>
        <v/>
      </c>
      <c r="L570">
        <f>IF(F570="",0,1)</f>
        <v>0</v>
      </c>
    </row>
    <row r="571" spans="1:12" x14ac:dyDescent="0.25">
      <c r="A571" s="5"/>
      <c r="B571" s="12"/>
      <c r="C571" t="str">
        <f>IF(A571="","",IF(ISNUMBER(MATCH(A571,'Ingrédients'!$A$5:$A$154,0)),INDEX('Ingrédients'!$B$5:$B$154,MATCH(A571,'Ingrédients'!$A$5:$A$154,0)),IF(ISNUMBER(MATCH(A571,'Recettes de base'!$H$5:$H$19,0)),INDEX('Recettes de base'!$I$5:$I$19,MATCH(A571,'Recettes de base'!$H$5:$H$19,0)),"")))</f>
        <v/>
      </c>
      <c r="D571" s="13" t="str">
        <f>IF(A571="","",IF(ISNUMBER(MATCH(A571,'Ingrédients'!$A$5:$A$154,0)),INDEX('Ingrédients'!$G$5:$G$154,MATCH(A571,'Ingrédients'!$A$5:$A$154,0)),IF(ISNUMBER(MATCH(A571,'Recettes de base'!$H$5:$H$19,0)),INDEX('Recettes de base'!$J$5:$J$19,MATCH(A571,'Recettes de base'!$H$5:$H$19,0)),"")))</f>
        <v/>
      </c>
      <c r="E571" s="15" t="str">
        <f>IF(OR(A571="",NOT(ISNUMBER(B571)),NOT(ISNUMBER(D571))),"",ROUND(B571*D571,2))</f>
        <v/>
      </c>
      <c r="F571" s="10" t="str">
        <f>IF(A571="","",IF(OR(ISNUMBER(MATCH(A571,'Ingrédients'!$A$5:$A$154,0)),ISNUMBER(MATCH(A571,'Recettes de base'!$H$5:$H$19,0))),IF(NOT(ISNUMBER(D571)),"prix manquant",IF(NOT(ISNUMBER(B571)),"quantité manquante",IF(ISNUMBER(MATCH(A571,'Ingrédients'!$A$5:$A$154,0)),"",IF(INDEX('Recettes de base'!$K$5:$K$19,MATCH(A571,'Recettes de base'!$H$5:$H$19,0))&gt;0,"recette de base incomplète","")))),"introuvable"))</f>
        <v/>
      </c>
      <c r="L571">
        <f>IF(F571="",0,1)</f>
        <v>0</v>
      </c>
    </row>
    <row r="572" spans="1:12" x14ac:dyDescent="0.25">
      <c r="A572" s="5"/>
      <c r="B572" s="12"/>
      <c r="C572" t="str">
        <f>IF(A572="","",IF(ISNUMBER(MATCH(A572,'Ingrédients'!$A$5:$A$154,0)),INDEX('Ingrédients'!$B$5:$B$154,MATCH(A572,'Ingrédients'!$A$5:$A$154,0)),IF(ISNUMBER(MATCH(A572,'Recettes de base'!$H$5:$H$19,0)),INDEX('Recettes de base'!$I$5:$I$19,MATCH(A572,'Recettes de base'!$H$5:$H$19,0)),"")))</f>
        <v/>
      </c>
      <c r="D572" s="13" t="str">
        <f>IF(A572="","",IF(ISNUMBER(MATCH(A572,'Ingrédients'!$A$5:$A$154,0)),INDEX('Ingrédients'!$G$5:$G$154,MATCH(A572,'Ingrédients'!$A$5:$A$154,0)),IF(ISNUMBER(MATCH(A572,'Recettes de base'!$H$5:$H$19,0)),INDEX('Recettes de base'!$J$5:$J$19,MATCH(A572,'Recettes de base'!$H$5:$H$19,0)),"")))</f>
        <v/>
      </c>
      <c r="E572" s="15" t="str">
        <f>IF(OR(A572="",NOT(ISNUMBER(B572)),NOT(ISNUMBER(D572))),"",ROUND(B572*D572,2))</f>
        <v/>
      </c>
      <c r="F572" s="10" t="str">
        <f>IF(A572="","",IF(OR(ISNUMBER(MATCH(A572,'Ingrédients'!$A$5:$A$154,0)),ISNUMBER(MATCH(A572,'Recettes de base'!$H$5:$H$19,0))),IF(NOT(ISNUMBER(D572)),"prix manquant",IF(NOT(ISNUMBER(B572)),"quantité manquante",IF(ISNUMBER(MATCH(A572,'Ingrédients'!$A$5:$A$154,0)),"",IF(INDEX('Recettes de base'!$K$5:$K$19,MATCH(A572,'Recettes de base'!$H$5:$H$19,0))&gt;0,"recette de base incomplète","")))),"introuvable"))</f>
        <v/>
      </c>
      <c r="L572">
        <f>IF(F572="",0,1)</f>
        <v>0</v>
      </c>
    </row>
    <row r="573" spans="1:12" x14ac:dyDescent="0.25">
      <c r="A573" s="5"/>
      <c r="B573" s="12"/>
      <c r="C573" t="str">
        <f>IF(A573="","",IF(ISNUMBER(MATCH(A573,'Ingrédients'!$A$5:$A$154,0)),INDEX('Ingrédients'!$B$5:$B$154,MATCH(A573,'Ingrédients'!$A$5:$A$154,0)),IF(ISNUMBER(MATCH(A573,'Recettes de base'!$H$5:$H$19,0)),INDEX('Recettes de base'!$I$5:$I$19,MATCH(A573,'Recettes de base'!$H$5:$H$19,0)),"")))</f>
        <v/>
      </c>
      <c r="D573" s="13" t="str">
        <f>IF(A573="","",IF(ISNUMBER(MATCH(A573,'Ingrédients'!$A$5:$A$154,0)),INDEX('Ingrédients'!$G$5:$G$154,MATCH(A573,'Ingrédients'!$A$5:$A$154,0)),IF(ISNUMBER(MATCH(A573,'Recettes de base'!$H$5:$H$19,0)),INDEX('Recettes de base'!$J$5:$J$19,MATCH(A573,'Recettes de base'!$H$5:$H$19,0)),"")))</f>
        <v/>
      </c>
      <c r="E573" s="15" t="str">
        <f>IF(OR(A573="",NOT(ISNUMBER(B573)),NOT(ISNUMBER(D573))),"",ROUND(B573*D573,2))</f>
        <v/>
      </c>
      <c r="F573" s="10" t="str">
        <f>IF(A573="","",IF(OR(ISNUMBER(MATCH(A573,'Ingrédients'!$A$5:$A$154,0)),ISNUMBER(MATCH(A573,'Recettes de base'!$H$5:$H$19,0))),IF(NOT(ISNUMBER(D573)),"prix manquant",IF(NOT(ISNUMBER(B573)),"quantité manquante",IF(ISNUMBER(MATCH(A573,'Ingrédients'!$A$5:$A$154,0)),"",IF(INDEX('Recettes de base'!$K$5:$K$19,MATCH(A573,'Recettes de base'!$H$5:$H$19,0))&gt;0,"recette de base incomplète","")))),"introuvable"))</f>
        <v/>
      </c>
      <c r="L573">
        <f>IF(F573="",0,1)</f>
        <v>0</v>
      </c>
    </row>
    <row r="574" spans="1:12" x14ac:dyDescent="0.25">
      <c r="A574" s="5"/>
      <c r="B574" s="12"/>
      <c r="C574" t="str">
        <f>IF(A574="","",IF(ISNUMBER(MATCH(A574,'Ingrédients'!$A$5:$A$154,0)),INDEX('Ingrédients'!$B$5:$B$154,MATCH(A574,'Ingrédients'!$A$5:$A$154,0)),IF(ISNUMBER(MATCH(A574,'Recettes de base'!$H$5:$H$19,0)),INDEX('Recettes de base'!$I$5:$I$19,MATCH(A574,'Recettes de base'!$H$5:$H$19,0)),"")))</f>
        <v/>
      </c>
      <c r="D574" s="13" t="str">
        <f>IF(A574="","",IF(ISNUMBER(MATCH(A574,'Ingrédients'!$A$5:$A$154,0)),INDEX('Ingrédients'!$G$5:$G$154,MATCH(A574,'Ingrédients'!$A$5:$A$154,0)),IF(ISNUMBER(MATCH(A574,'Recettes de base'!$H$5:$H$19,0)),INDEX('Recettes de base'!$J$5:$J$19,MATCH(A574,'Recettes de base'!$H$5:$H$19,0)),"")))</f>
        <v/>
      </c>
      <c r="E574" s="15" t="str">
        <f>IF(OR(A574="",NOT(ISNUMBER(B574)),NOT(ISNUMBER(D574))),"",ROUND(B574*D574,2))</f>
        <v/>
      </c>
      <c r="F574" s="10" t="str">
        <f>IF(A574="","",IF(OR(ISNUMBER(MATCH(A574,'Ingrédients'!$A$5:$A$154,0)),ISNUMBER(MATCH(A574,'Recettes de base'!$H$5:$H$19,0))),IF(NOT(ISNUMBER(D574)),"prix manquant",IF(NOT(ISNUMBER(B574)),"quantité manquante",IF(ISNUMBER(MATCH(A574,'Ingrédients'!$A$5:$A$154,0)),"",IF(INDEX('Recettes de base'!$K$5:$K$19,MATCH(A574,'Recettes de base'!$H$5:$H$19,0))&gt;0,"recette de base incomplète","")))),"introuvable"))</f>
        <v/>
      </c>
      <c r="L574">
        <f>IF(F574="",0,1)</f>
        <v>0</v>
      </c>
    </row>
    <row r="575" spans="1:12" x14ac:dyDescent="0.25">
      <c r="A575" s="5"/>
      <c r="B575" s="12"/>
      <c r="C575" t="str">
        <f>IF(A575="","",IF(ISNUMBER(MATCH(A575,'Ingrédients'!$A$5:$A$154,0)),INDEX('Ingrédients'!$B$5:$B$154,MATCH(A575,'Ingrédients'!$A$5:$A$154,0)),IF(ISNUMBER(MATCH(A575,'Recettes de base'!$H$5:$H$19,0)),INDEX('Recettes de base'!$I$5:$I$19,MATCH(A575,'Recettes de base'!$H$5:$H$19,0)),"")))</f>
        <v/>
      </c>
      <c r="D575" s="13" t="str">
        <f>IF(A575="","",IF(ISNUMBER(MATCH(A575,'Ingrédients'!$A$5:$A$154,0)),INDEX('Ingrédients'!$G$5:$G$154,MATCH(A575,'Ingrédients'!$A$5:$A$154,0)),IF(ISNUMBER(MATCH(A575,'Recettes de base'!$H$5:$H$19,0)),INDEX('Recettes de base'!$J$5:$J$19,MATCH(A575,'Recettes de base'!$H$5:$H$19,0)),"")))</f>
        <v/>
      </c>
      <c r="E575" s="15" t="str">
        <f>IF(OR(A575="",NOT(ISNUMBER(B575)),NOT(ISNUMBER(D575))),"",ROUND(B575*D575,2))</f>
        <v/>
      </c>
      <c r="F575" s="10" t="str">
        <f>IF(A575="","",IF(OR(ISNUMBER(MATCH(A575,'Ingrédients'!$A$5:$A$154,0)),ISNUMBER(MATCH(A575,'Recettes de base'!$H$5:$H$19,0))),IF(NOT(ISNUMBER(D575)),"prix manquant",IF(NOT(ISNUMBER(B575)),"quantité manquante",IF(ISNUMBER(MATCH(A575,'Ingrédients'!$A$5:$A$154,0)),"",IF(INDEX('Recettes de base'!$K$5:$K$19,MATCH(A575,'Recettes de base'!$H$5:$H$19,0))&gt;0,"recette de base incomplète","")))),"introuvable"))</f>
        <v/>
      </c>
      <c r="L575">
        <f>IF(F575="",0,1)</f>
        <v>0</v>
      </c>
    </row>
    <row r="576" spans="1:12" x14ac:dyDescent="0.25">
      <c r="A576" s="5"/>
      <c r="B576" s="12"/>
      <c r="C576" t="str">
        <f>IF(A576="","",IF(ISNUMBER(MATCH(A576,'Ingrédients'!$A$5:$A$154,0)),INDEX('Ingrédients'!$B$5:$B$154,MATCH(A576,'Ingrédients'!$A$5:$A$154,0)),IF(ISNUMBER(MATCH(A576,'Recettes de base'!$H$5:$H$19,0)),INDEX('Recettes de base'!$I$5:$I$19,MATCH(A576,'Recettes de base'!$H$5:$H$19,0)),"")))</f>
        <v/>
      </c>
      <c r="D576" s="13" t="str">
        <f>IF(A576="","",IF(ISNUMBER(MATCH(A576,'Ingrédients'!$A$5:$A$154,0)),INDEX('Ingrédients'!$G$5:$G$154,MATCH(A576,'Ingrédients'!$A$5:$A$154,0)),IF(ISNUMBER(MATCH(A576,'Recettes de base'!$H$5:$H$19,0)),INDEX('Recettes de base'!$J$5:$J$19,MATCH(A576,'Recettes de base'!$H$5:$H$19,0)),"")))</f>
        <v/>
      </c>
      <c r="E576" s="15" t="str">
        <f>IF(OR(A576="",NOT(ISNUMBER(B576)),NOT(ISNUMBER(D576))),"",ROUND(B576*D576,2))</f>
        <v/>
      </c>
      <c r="F576" s="10" t="str">
        <f>IF(A576="","",IF(OR(ISNUMBER(MATCH(A576,'Ingrédients'!$A$5:$A$154,0)),ISNUMBER(MATCH(A576,'Recettes de base'!$H$5:$H$19,0))),IF(NOT(ISNUMBER(D576)),"prix manquant",IF(NOT(ISNUMBER(B576)),"quantité manquante",IF(ISNUMBER(MATCH(A576,'Ingrédients'!$A$5:$A$154,0)),"",IF(INDEX('Recettes de base'!$K$5:$K$19,MATCH(A576,'Recettes de base'!$H$5:$H$19,0))&gt;0,"recette de base incomplète","")))),"introuvable"))</f>
        <v/>
      </c>
      <c r="L576">
        <f>IF(F576="",0,1)</f>
        <v>0</v>
      </c>
    </row>
    <row r="577" spans="1:12" x14ac:dyDescent="0.25">
      <c r="A577" s="5"/>
      <c r="B577" s="12"/>
      <c r="C577" t="str">
        <f>IF(A577="","",IF(ISNUMBER(MATCH(A577,'Ingrédients'!$A$5:$A$154,0)),INDEX('Ingrédients'!$B$5:$B$154,MATCH(A577,'Ingrédients'!$A$5:$A$154,0)),IF(ISNUMBER(MATCH(A577,'Recettes de base'!$H$5:$H$19,0)),INDEX('Recettes de base'!$I$5:$I$19,MATCH(A577,'Recettes de base'!$H$5:$H$19,0)),"")))</f>
        <v/>
      </c>
      <c r="D577" s="13" t="str">
        <f>IF(A577="","",IF(ISNUMBER(MATCH(A577,'Ingrédients'!$A$5:$A$154,0)),INDEX('Ingrédients'!$G$5:$G$154,MATCH(A577,'Ingrédients'!$A$5:$A$154,0)),IF(ISNUMBER(MATCH(A577,'Recettes de base'!$H$5:$H$19,0)),INDEX('Recettes de base'!$J$5:$J$19,MATCH(A577,'Recettes de base'!$H$5:$H$19,0)),"")))</f>
        <v/>
      </c>
      <c r="E577" s="15" t="str">
        <f>IF(OR(A577="",NOT(ISNUMBER(B577)),NOT(ISNUMBER(D577))),"",ROUND(B577*D577,2))</f>
        <v/>
      </c>
      <c r="F577" s="10" t="str">
        <f>IF(A577="","",IF(OR(ISNUMBER(MATCH(A577,'Ingrédients'!$A$5:$A$154,0)),ISNUMBER(MATCH(A577,'Recettes de base'!$H$5:$H$19,0))),IF(NOT(ISNUMBER(D577)),"prix manquant",IF(NOT(ISNUMBER(B577)),"quantité manquante",IF(ISNUMBER(MATCH(A577,'Ingrédients'!$A$5:$A$154,0)),"",IF(INDEX('Recettes de base'!$K$5:$K$19,MATCH(A577,'Recettes de base'!$H$5:$H$19,0))&gt;0,"recette de base incomplète","")))),"introuvable"))</f>
        <v/>
      </c>
      <c r="L577">
        <f>IF(F577="",0,1)</f>
        <v>0</v>
      </c>
    </row>
    <row r="578" spans="1:12" x14ac:dyDescent="0.25">
      <c r="A578" s="5"/>
      <c r="B578" s="12"/>
      <c r="C578" t="str">
        <f>IF(A578="","",IF(ISNUMBER(MATCH(A578,'Ingrédients'!$A$5:$A$154,0)),INDEX('Ingrédients'!$B$5:$B$154,MATCH(A578,'Ingrédients'!$A$5:$A$154,0)),IF(ISNUMBER(MATCH(A578,'Recettes de base'!$H$5:$H$19,0)),INDEX('Recettes de base'!$I$5:$I$19,MATCH(A578,'Recettes de base'!$H$5:$H$19,0)),"")))</f>
        <v/>
      </c>
      <c r="D578" s="13" t="str">
        <f>IF(A578="","",IF(ISNUMBER(MATCH(A578,'Ingrédients'!$A$5:$A$154,0)),INDEX('Ingrédients'!$G$5:$G$154,MATCH(A578,'Ingrédients'!$A$5:$A$154,0)),IF(ISNUMBER(MATCH(A578,'Recettes de base'!$H$5:$H$19,0)),INDEX('Recettes de base'!$J$5:$J$19,MATCH(A578,'Recettes de base'!$H$5:$H$19,0)),"")))</f>
        <v/>
      </c>
      <c r="E578" s="15" t="str">
        <f>IF(OR(A578="",NOT(ISNUMBER(B578)),NOT(ISNUMBER(D578))),"",ROUND(B578*D578,2))</f>
        <v/>
      </c>
      <c r="F578" s="10" t="str">
        <f>IF(A578="","",IF(OR(ISNUMBER(MATCH(A578,'Ingrédients'!$A$5:$A$154,0)),ISNUMBER(MATCH(A578,'Recettes de base'!$H$5:$H$19,0))),IF(NOT(ISNUMBER(D578)),"prix manquant",IF(NOT(ISNUMBER(B578)),"quantité manquante",IF(ISNUMBER(MATCH(A578,'Ingrédients'!$A$5:$A$154,0)),"",IF(INDEX('Recettes de base'!$K$5:$K$19,MATCH(A578,'Recettes de base'!$H$5:$H$19,0))&gt;0,"recette de base incomplète","")))),"introuvable"))</f>
        <v/>
      </c>
      <c r="L578">
        <f>IF(F578="",0,1)</f>
        <v>0</v>
      </c>
    </row>
    <row r="579" spans="1:12" x14ac:dyDescent="0.25">
      <c r="A579" s="5"/>
      <c r="B579" s="12"/>
      <c r="C579" t="str">
        <f>IF(A579="","",IF(ISNUMBER(MATCH(A579,'Ingrédients'!$A$5:$A$154,0)),INDEX('Ingrédients'!$B$5:$B$154,MATCH(A579,'Ingrédients'!$A$5:$A$154,0)),IF(ISNUMBER(MATCH(A579,'Recettes de base'!$H$5:$H$19,0)),INDEX('Recettes de base'!$I$5:$I$19,MATCH(A579,'Recettes de base'!$H$5:$H$19,0)),"")))</f>
        <v/>
      </c>
      <c r="D579" s="13" t="str">
        <f>IF(A579="","",IF(ISNUMBER(MATCH(A579,'Ingrédients'!$A$5:$A$154,0)),INDEX('Ingrédients'!$G$5:$G$154,MATCH(A579,'Ingrédients'!$A$5:$A$154,0)),IF(ISNUMBER(MATCH(A579,'Recettes de base'!$H$5:$H$19,0)),INDEX('Recettes de base'!$J$5:$J$19,MATCH(A579,'Recettes de base'!$H$5:$H$19,0)),"")))</f>
        <v/>
      </c>
      <c r="E579" s="15" t="str">
        <f>IF(OR(A579="",NOT(ISNUMBER(B579)),NOT(ISNUMBER(D579))),"",ROUND(B579*D579,2))</f>
        <v/>
      </c>
      <c r="F579" s="10" t="str">
        <f>IF(A579="","",IF(OR(ISNUMBER(MATCH(A579,'Ingrédients'!$A$5:$A$154,0)),ISNUMBER(MATCH(A579,'Recettes de base'!$H$5:$H$19,0))),IF(NOT(ISNUMBER(D579)),"prix manquant",IF(NOT(ISNUMBER(B579)),"quantité manquante",IF(ISNUMBER(MATCH(A579,'Ingrédients'!$A$5:$A$154,0)),"",IF(INDEX('Recettes de base'!$K$5:$K$19,MATCH(A579,'Recettes de base'!$H$5:$H$19,0))&gt;0,"recette de base incomplète","")))),"introuvable"))</f>
        <v/>
      </c>
      <c r="L579">
        <f>IF(F579="",0,1)</f>
        <v>0</v>
      </c>
    </row>
    <row r="580" spans="1:12" x14ac:dyDescent="0.25">
      <c r="A580" s="5"/>
      <c r="B580" s="12"/>
      <c r="C580" t="str">
        <f>IF(A580="","",IF(ISNUMBER(MATCH(A580,'Ingrédients'!$A$5:$A$154,0)),INDEX('Ingrédients'!$B$5:$B$154,MATCH(A580,'Ingrédients'!$A$5:$A$154,0)),IF(ISNUMBER(MATCH(A580,'Recettes de base'!$H$5:$H$19,0)),INDEX('Recettes de base'!$I$5:$I$19,MATCH(A580,'Recettes de base'!$H$5:$H$19,0)),"")))</f>
        <v/>
      </c>
      <c r="D580" s="13" t="str">
        <f>IF(A580="","",IF(ISNUMBER(MATCH(A580,'Ingrédients'!$A$5:$A$154,0)),INDEX('Ingrédients'!$G$5:$G$154,MATCH(A580,'Ingrédients'!$A$5:$A$154,0)),IF(ISNUMBER(MATCH(A580,'Recettes de base'!$H$5:$H$19,0)),INDEX('Recettes de base'!$J$5:$J$19,MATCH(A580,'Recettes de base'!$H$5:$H$19,0)),"")))</f>
        <v/>
      </c>
      <c r="E580" s="15" t="str">
        <f>IF(OR(A580="",NOT(ISNUMBER(B580)),NOT(ISNUMBER(D580))),"",ROUND(B580*D580,2))</f>
        <v/>
      </c>
      <c r="F580" s="10" t="str">
        <f>IF(A580="","",IF(OR(ISNUMBER(MATCH(A580,'Ingrédients'!$A$5:$A$154,0)),ISNUMBER(MATCH(A580,'Recettes de base'!$H$5:$H$19,0))),IF(NOT(ISNUMBER(D580)),"prix manquant",IF(NOT(ISNUMBER(B580)),"quantité manquante",IF(ISNUMBER(MATCH(A580,'Ingrédients'!$A$5:$A$154,0)),"",IF(INDEX('Recettes de base'!$K$5:$K$19,MATCH(A580,'Recettes de base'!$H$5:$H$19,0))&gt;0,"recette de base incomplète","")))),"introuvable"))</f>
        <v/>
      </c>
      <c r="L580">
        <f>IF(F580="",0,1)</f>
        <v>0</v>
      </c>
    </row>
    <row r="581" spans="1:12" x14ac:dyDescent="0.25">
      <c r="A581" s="5"/>
      <c r="B581" s="12"/>
      <c r="C581" t="str">
        <f>IF(A581="","",IF(ISNUMBER(MATCH(A581,'Ingrédients'!$A$5:$A$154,0)),INDEX('Ingrédients'!$B$5:$B$154,MATCH(A581,'Ingrédients'!$A$5:$A$154,0)),IF(ISNUMBER(MATCH(A581,'Recettes de base'!$H$5:$H$19,0)),INDEX('Recettes de base'!$I$5:$I$19,MATCH(A581,'Recettes de base'!$H$5:$H$19,0)),"")))</f>
        <v/>
      </c>
      <c r="D581" s="13" t="str">
        <f>IF(A581="","",IF(ISNUMBER(MATCH(A581,'Ingrédients'!$A$5:$A$154,0)),INDEX('Ingrédients'!$G$5:$G$154,MATCH(A581,'Ingrédients'!$A$5:$A$154,0)),IF(ISNUMBER(MATCH(A581,'Recettes de base'!$H$5:$H$19,0)),INDEX('Recettes de base'!$J$5:$J$19,MATCH(A581,'Recettes de base'!$H$5:$H$19,0)),"")))</f>
        <v/>
      </c>
      <c r="E581" s="15" t="str">
        <f>IF(OR(A581="",NOT(ISNUMBER(B581)),NOT(ISNUMBER(D581))),"",ROUND(B581*D581,2))</f>
        <v/>
      </c>
      <c r="F581" s="10" t="str">
        <f>IF(A581="","",IF(OR(ISNUMBER(MATCH(A581,'Ingrédients'!$A$5:$A$154,0)),ISNUMBER(MATCH(A581,'Recettes de base'!$H$5:$H$19,0))),IF(NOT(ISNUMBER(D581)),"prix manquant",IF(NOT(ISNUMBER(B581)),"quantité manquante",IF(ISNUMBER(MATCH(A581,'Ingrédients'!$A$5:$A$154,0)),"",IF(INDEX('Recettes de base'!$K$5:$K$19,MATCH(A581,'Recettes de base'!$H$5:$H$19,0))&gt;0,"recette de base incomplète","")))),"introuvable"))</f>
        <v/>
      </c>
      <c r="L581">
        <f>IF(F581="",0,1)</f>
        <v>0</v>
      </c>
    </row>
    <row r="582" spans="1:5" x14ac:dyDescent="0.25">
      <c r="A582" s="16" t="s">
        <v>47</v>
      </c>
      <c r="E582" s="9" t="str">
        <f>IF(A565="","",ROUND(SUM(E567:E581),2))</f>
        <v/>
      </c>
    </row>
    <row r="583" spans="1:5" x14ac:dyDescent="0.25">
      <c r="A583" s="16" t="s">
        <v>50</v>
      </c>
      <c r="E583" s="9" t="str">
        <f>IF(OR(A565="",NOT(ISNUMBER(C565))),"",IF(C565&lt;=0,"",ROUND(E582/C565,2)))</f>
        <v/>
      </c>
    </row>
    <row r="585" spans="1:5" x14ac:dyDescent="0.25">
      <c r="A585" s="11"/>
      <c r="B585" s="2" t="s">
        <v>52</v>
      </c>
      <c r="C585" s="5"/>
      <c r="D585" s="2" t="str">
        <f>IF(C585=1,"portion","portions")</f>
        <v>portions</v>
      </c>
      <c r="E585" s="10" t="str">
        <f>IF(A585="","",IF(COUNTIF($H$5:$H$34,A585)&gt;1,"nom en double, seul le premier compte",IF(NOT(ISNUMBER(C585)),"«donne … portions» manque",IF(C585&lt;=0,"«donne … portions» manque",IF(SUM(L587:L601)&gt;0,"vérifier les lignes avec remarque","")))))</f>
        <v/>
      </c>
    </row>
    <row r="586" spans="1:6" x14ac:dyDescent="0.25">
      <c r="A586" s="4" t="s">
        <v>43</v>
      </c>
      <c r="B586" s="4" t="s">
        <v>44</v>
      </c>
      <c r="C586" s="4" t="s">
        <v>18</v>
      </c>
      <c r="D586" s="4" t="s">
        <v>45</v>
      </c>
      <c r="E586" s="4" t="s">
        <v>46</v>
      </c>
      <c r="F586" s="4" t="s">
        <v>24</v>
      </c>
    </row>
    <row r="587" spans="1:12" x14ac:dyDescent="0.25">
      <c r="A587" s="5"/>
      <c r="B587" s="12"/>
      <c r="C587" t="str">
        <f>IF(A587="","",IF(ISNUMBER(MATCH(A587,'Ingrédients'!$A$5:$A$154,0)),INDEX('Ingrédients'!$B$5:$B$154,MATCH(A587,'Ingrédients'!$A$5:$A$154,0)),IF(ISNUMBER(MATCH(A587,'Recettes de base'!$H$5:$H$19,0)),INDEX('Recettes de base'!$I$5:$I$19,MATCH(A587,'Recettes de base'!$H$5:$H$19,0)),"")))</f>
        <v/>
      </c>
      <c r="D587" s="13" t="str">
        <f>IF(A587="","",IF(ISNUMBER(MATCH(A587,'Ingrédients'!$A$5:$A$154,0)),INDEX('Ingrédients'!$G$5:$G$154,MATCH(A587,'Ingrédients'!$A$5:$A$154,0)),IF(ISNUMBER(MATCH(A587,'Recettes de base'!$H$5:$H$19,0)),INDEX('Recettes de base'!$J$5:$J$19,MATCH(A587,'Recettes de base'!$H$5:$H$19,0)),"")))</f>
        <v/>
      </c>
      <c r="E587" s="15" t="str">
        <f>IF(OR(A587="",NOT(ISNUMBER(B587)),NOT(ISNUMBER(D587))),"",ROUND(B587*D587,2))</f>
        <v/>
      </c>
      <c r="F587" s="10" t="str">
        <f>IF(A587="","",IF(OR(ISNUMBER(MATCH(A587,'Ingrédients'!$A$5:$A$154,0)),ISNUMBER(MATCH(A587,'Recettes de base'!$H$5:$H$19,0))),IF(NOT(ISNUMBER(D587)),"prix manquant",IF(NOT(ISNUMBER(B587)),"quantité manquante",IF(ISNUMBER(MATCH(A587,'Ingrédients'!$A$5:$A$154,0)),"",IF(INDEX('Recettes de base'!$K$5:$K$19,MATCH(A587,'Recettes de base'!$H$5:$H$19,0))&gt;0,"recette de base incomplète","")))),"introuvable"))</f>
        <v/>
      </c>
      <c r="L587">
        <f>IF(F587="",0,1)</f>
        <v>0</v>
      </c>
    </row>
    <row r="588" spans="1:12" x14ac:dyDescent="0.25">
      <c r="A588" s="5"/>
      <c r="B588" s="12"/>
      <c r="C588" t="str">
        <f>IF(A588="","",IF(ISNUMBER(MATCH(A588,'Ingrédients'!$A$5:$A$154,0)),INDEX('Ingrédients'!$B$5:$B$154,MATCH(A588,'Ingrédients'!$A$5:$A$154,0)),IF(ISNUMBER(MATCH(A588,'Recettes de base'!$H$5:$H$19,0)),INDEX('Recettes de base'!$I$5:$I$19,MATCH(A588,'Recettes de base'!$H$5:$H$19,0)),"")))</f>
        <v/>
      </c>
      <c r="D588" s="13" t="str">
        <f>IF(A588="","",IF(ISNUMBER(MATCH(A588,'Ingrédients'!$A$5:$A$154,0)),INDEX('Ingrédients'!$G$5:$G$154,MATCH(A588,'Ingrédients'!$A$5:$A$154,0)),IF(ISNUMBER(MATCH(A588,'Recettes de base'!$H$5:$H$19,0)),INDEX('Recettes de base'!$J$5:$J$19,MATCH(A588,'Recettes de base'!$H$5:$H$19,0)),"")))</f>
        <v/>
      </c>
      <c r="E588" s="15" t="str">
        <f>IF(OR(A588="",NOT(ISNUMBER(B588)),NOT(ISNUMBER(D588))),"",ROUND(B588*D588,2))</f>
        <v/>
      </c>
      <c r="F588" s="10" t="str">
        <f>IF(A588="","",IF(OR(ISNUMBER(MATCH(A588,'Ingrédients'!$A$5:$A$154,0)),ISNUMBER(MATCH(A588,'Recettes de base'!$H$5:$H$19,0))),IF(NOT(ISNUMBER(D588)),"prix manquant",IF(NOT(ISNUMBER(B588)),"quantité manquante",IF(ISNUMBER(MATCH(A588,'Ingrédients'!$A$5:$A$154,0)),"",IF(INDEX('Recettes de base'!$K$5:$K$19,MATCH(A588,'Recettes de base'!$H$5:$H$19,0))&gt;0,"recette de base incomplète","")))),"introuvable"))</f>
        <v/>
      </c>
      <c r="L588">
        <f>IF(F588="",0,1)</f>
        <v>0</v>
      </c>
    </row>
    <row r="589" spans="1:12" x14ac:dyDescent="0.25">
      <c r="A589" s="5"/>
      <c r="B589" s="12"/>
      <c r="C589" t="str">
        <f>IF(A589="","",IF(ISNUMBER(MATCH(A589,'Ingrédients'!$A$5:$A$154,0)),INDEX('Ingrédients'!$B$5:$B$154,MATCH(A589,'Ingrédients'!$A$5:$A$154,0)),IF(ISNUMBER(MATCH(A589,'Recettes de base'!$H$5:$H$19,0)),INDEX('Recettes de base'!$I$5:$I$19,MATCH(A589,'Recettes de base'!$H$5:$H$19,0)),"")))</f>
        <v/>
      </c>
      <c r="D589" s="13" t="str">
        <f>IF(A589="","",IF(ISNUMBER(MATCH(A589,'Ingrédients'!$A$5:$A$154,0)),INDEX('Ingrédients'!$G$5:$G$154,MATCH(A589,'Ingrédients'!$A$5:$A$154,0)),IF(ISNUMBER(MATCH(A589,'Recettes de base'!$H$5:$H$19,0)),INDEX('Recettes de base'!$J$5:$J$19,MATCH(A589,'Recettes de base'!$H$5:$H$19,0)),"")))</f>
        <v/>
      </c>
      <c r="E589" s="15" t="str">
        <f>IF(OR(A589="",NOT(ISNUMBER(B589)),NOT(ISNUMBER(D589))),"",ROUND(B589*D589,2))</f>
        <v/>
      </c>
      <c r="F589" s="10" t="str">
        <f>IF(A589="","",IF(OR(ISNUMBER(MATCH(A589,'Ingrédients'!$A$5:$A$154,0)),ISNUMBER(MATCH(A589,'Recettes de base'!$H$5:$H$19,0))),IF(NOT(ISNUMBER(D589)),"prix manquant",IF(NOT(ISNUMBER(B589)),"quantité manquante",IF(ISNUMBER(MATCH(A589,'Ingrédients'!$A$5:$A$154,0)),"",IF(INDEX('Recettes de base'!$K$5:$K$19,MATCH(A589,'Recettes de base'!$H$5:$H$19,0))&gt;0,"recette de base incomplète","")))),"introuvable"))</f>
        <v/>
      </c>
      <c r="L589">
        <f>IF(F589="",0,1)</f>
        <v>0</v>
      </c>
    </row>
    <row r="590" spans="1:12" x14ac:dyDescent="0.25">
      <c r="A590" s="5"/>
      <c r="B590" s="12"/>
      <c r="C590" t="str">
        <f>IF(A590="","",IF(ISNUMBER(MATCH(A590,'Ingrédients'!$A$5:$A$154,0)),INDEX('Ingrédients'!$B$5:$B$154,MATCH(A590,'Ingrédients'!$A$5:$A$154,0)),IF(ISNUMBER(MATCH(A590,'Recettes de base'!$H$5:$H$19,0)),INDEX('Recettes de base'!$I$5:$I$19,MATCH(A590,'Recettes de base'!$H$5:$H$19,0)),"")))</f>
        <v/>
      </c>
      <c r="D590" s="13" t="str">
        <f>IF(A590="","",IF(ISNUMBER(MATCH(A590,'Ingrédients'!$A$5:$A$154,0)),INDEX('Ingrédients'!$G$5:$G$154,MATCH(A590,'Ingrédients'!$A$5:$A$154,0)),IF(ISNUMBER(MATCH(A590,'Recettes de base'!$H$5:$H$19,0)),INDEX('Recettes de base'!$J$5:$J$19,MATCH(A590,'Recettes de base'!$H$5:$H$19,0)),"")))</f>
        <v/>
      </c>
      <c r="E590" s="15" t="str">
        <f>IF(OR(A590="",NOT(ISNUMBER(B590)),NOT(ISNUMBER(D590))),"",ROUND(B590*D590,2))</f>
        <v/>
      </c>
      <c r="F590" s="10" t="str">
        <f>IF(A590="","",IF(OR(ISNUMBER(MATCH(A590,'Ingrédients'!$A$5:$A$154,0)),ISNUMBER(MATCH(A590,'Recettes de base'!$H$5:$H$19,0))),IF(NOT(ISNUMBER(D590)),"prix manquant",IF(NOT(ISNUMBER(B590)),"quantité manquante",IF(ISNUMBER(MATCH(A590,'Ingrédients'!$A$5:$A$154,0)),"",IF(INDEX('Recettes de base'!$K$5:$K$19,MATCH(A590,'Recettes de base'!$H$5:$H$19,0))&gt;0,"recette de base incomplète","")))),"introuvable"))</f>
        <v/>
      </c>
      <c r="L590">
        <f>IF(F590="",0,1)</f>
        <v>0</v>
      </c>
    </row>
    <row r="591" spans="1:12" x14ac:dyDescent="0.25">
      <c r="A591" s="5"/>
      <c r="B591" s="12"/>
      <c r="C591" t="str">
        <f>IF(A591="","",IF(ISNUMBER(MATCH(A591,'Ingrédients'!$A$5:$A$154,0)),INDEX('Ingrédients'!$B$5:$B$154,MATCH(A591,'Ingrédients'!$A$5:$A$154,0)),IF(ISNUMBER(MATCH(A591,'Recettes de base'!$H$5:$H$19,0)),INDEX('Recettes de base'!$I$5:$I$19,MATCH(A591,'Recettes de base'!$H$5:$H$19,0)),"")))</f>
        <v/>
      </c>
      <c r="D591" s="13" t="str">
        <f>IF(A591="","",IF(ISNUMBER(MATCH(A591,'Ingrédients'!$A$5:$A$154,0)),INDEX('Ingrédients'!$G$5:$G$154,MATCH(A591,'Ingrédients'!$A$5:$A$154,0)),IF(ISNUMBER(MATCH(A591,'Recettes de base'!$H$5:$H$19,0)),INDEX('Recettes de base'!$J$5:$J$19,MATCH(A591,'Recettes de base'!$H$5:$H$19,0)),"")))</f>
        <v/>
      </c>
      <c r="E591" s="15" t="str">
        <f>IF(OR(A591="",NOT(ISNUMBER(B591)),NOT(ISNUMBER(D591))),"",ROUND(B591*D591,2))</f>
        <v/>
      </c>
      <c r="F591" s="10" t="str">
        <f>IF(A591="","",IF(OR(ISNUMBER(MATCH(A591,'Ingrédients'!$A$5:$A$154,0)),ISNUMBER(MATCH(A591,'Recettes de base'!$H$5:$H$19,0))),IF(NOT(ISNUMBER(D591)),"prix manquant",IF(NOT(ISNUMBER(B591)),"quantité manquante",IF(ISNUMBER(MATCH(A591,'Ingrédients'!$A$5:$A$154,0)),"",IF(INDEX('Recettes de base'!$K$5:$K$19,MATCH(A591,'Recettes de base'!$H$5:$H$19,0))&gt;0,"recette de base incomplète","")))),"introuvable"))</f>
        <v/>
      </c>
      <c r="L591">
        <f>IF(F591="",0,1)</f>
        <v>0</v>
      </c>
    </row>
    <row r="592" spans="1:12" x14ac:dyDescent="0.25">
      <c r="A592" s="5"/>
      <c r="B592" s="12"/>
      <c r="C592" t="str">
        <f>IF(A592="","",IF(ISNUMBER(MATCH(A592,'Ingrédients'!$A$5:$A$154,0)),INDEX('Ingrédients'!$B$5:$B$154,MATCH(A592,'Ingrédients'!$A$5:$A$154,0)),IF(ISNUMBER(MATCH(A592,'Recettes de base'!$H$5:$H$19,0)),INDEX('Recettes de base'!$I$5:$I$19,MATCH(A592,'Recettes de base'!$H$5:$H$19,0)),"")))</f>
        <v/>
      </c>
      <c r="D592" s="13" t="str">
        <f>IF(A592="","",IF(ISNUMBER(MATCH(A592,'Ingrédients'!$A$5:$A$154,0)),INDEX('Ingrédients'!$G$5:$G$154,MATCH(A592,'Ingrédients'!$A$5:$A$154,0)),IF(ISNUMBER(MATCH(A592,'Recettes de base'!$H$5:$H$19,0)),INDEX('Recettes de base'!$J$5:$J$19,MATCH(A592,'Recettes de base'!$H$5:$H$19,0)),"")))</f>
        <v/>
      </c>
      <c r="E592" s="15" t="str">
        <f>IF(OR(A592="",NOT(ISNUMBER(B592)),NOT(ISNUMBER(D592))),"",ROUND(B592*D592,2))</f>
        <v/>
      </c>
      <c r="F592" s="10" t="str">
        <f>IF(A592="","",IF(OR(ISNUMBER(MATCH(A592,'Ingrédients'!$A$5:$A$154,0)),ISNUMBER(MATCH(A592,'Recettes de base'!$H$5:$H$19,0))),IF(NOT(ISNUMBER(D592)),"prix manquant",IF(NOT(ISNUMBER(B592)),"quantité manquante",IF(ISNUMBER(MATCH(A592,'Ingrédients'!$A$5:$A$154,0)),"",IF(INDEX('Recettes de base'!$K$5:$K$19,MATCH(A592,'Recettes de base'!$H$5:$H$19,0))&gt;0,"recette de base incomplète","")))),"introuvable"))</f>
        <v/>
      </c>
      <c r="L592">
        <f>IF(F592="",0,1)</f>
        <v>0</v>
      </c>
    </row>
    <row r="593" spans="1:12" x14ac:dyDescent="0.25">
      <c r="A593" s="5"/>
      <c r="B593" s="12"/>
      <c r="C593" t="str">
        <f>IF(A593="","",IF(ISNUMBER(MATCH(A593,'Ingrédients'!$A$5:$A$154,0)),INDEX('Ingrédients'!$B$5:$B$154,MATCH(A593,'Ingrédients'!$A$5:$A$154,0)),IF(ISNUMBER(MATCH(A593,'Recettes de base'!$H$5:$H$19,0)),INDEX('Recettes de base'!$I$5:$I$19,MATCH(A593,'Recettes de base'!$H$5:$H$19,0)),"")))</f>
        <v/>
      </c>
      <c r="D593" s="13" t="str">
        <f>IF(A593="","",IF(ISNUMBER(MATCH(A593,'Ingrédients'!$A$5:$A$154,0)),INDEX('Ingrédients'!$G$5:$G$154,MATCH(A593,'Ingrédients'!$A$5:$A$154,0)),IF(ISNUMBER(MATCH(A593,'Recettes de base'!$H$5:$H$19,0)),INDEX('Recettes de base'!$J$5:$J$19,MATCH(A593,'Recettes de base'!$H$5:$H$19,0)),"")))</f>
        <v/>
      </c>
      <c r="E593" s="15" t="str">
        <f>IF(OR(A593="",NOT(ISNUMBER(B593)),NOT(ISNUMBER(D593))),"",ROUND(B593*D593,2))</f>
        <v/>
      </c>
      <c r="F593" s="10" t="str">
        <f>IF(A593="","",IF(OR(ISNUMBER(MATCH(A593,'Ingrédients'!$A$5:$A$154,0)),ISNUMBER(MATCH(A593,'Recettes de base'!$H$5:$H$19,0))),IF(NOT(ISNUMBER(D593)),"prix manquant",IF(NOT(ISNUMBER(B593)),"quantité manquante",IF(ISNUMBER(MATCH(A593,'Ingrédients'!$A$5:$A$154,0)),"",IF(INDEX('Recettes de base'!$K$5:$K$19,MATCH(A593,'Recettes de base'!$H$5:$H$19,0))&gt;0,"recette de base incomplète","")))),"introuvable"))</f>
        <v/>
      </c>
      <c r="L593">
        <f>IF(F593="",0,1)</f>
        <v>0</v>
      </c>
    </row>
    <row r="594" spans="1:12" x14ac:dyDescent="0.25">
      <c r="A594" s="5"/>
      <c r="B594" s="12"/>
      <c r="C594" t="str">
        <f>IF(A594="","",IF(ISNUMBER(MATCH(A594,'Ingrédients'!$A$5:$A$154,0)),INDEX('Ingrédients'!$B$5:$B$154,MATCH(A594,'Ingrédients'!$A$5:$A$154,0)),IF(ISNUMBER(MATCH(A594,'Recettes de base'!$H$5:$H$19,0)),INDEX('Recettes de base'!$I$5:$I$19,MATCH(A594,'Recettes de base'!$H$5:$H$19,0)),"")))</f>
        <v/>
      </c>
      <c r="D594" s="13" t="str">
        <f>IF(A594="","",IF(ISNUMBER(MATCH(A594,'Ingrédients'!$A$5:$A$154,0)),INDEX('Ingrédients'!$G$5:$G$154,MATCH(A594,'Ingrédients'!$A$5:$A$154,0)),IF(ISNUMBER(MATCH(A594,'Recettes de base'!$H$5:$H$19,0)),INDEX('Recettes de base'!$J$5:$J$19,MATCH(A594,'Recettes de base'!$H$5:$H$19,0)),"")))</f>
        <v/>
      </c>
      <c r="E594" s="15" t="str">
        <f>IF(OR(A594="",NOT(ISNUMBER(B594)),NOT(ISNUMBER(D594))),"",ROUND(B594*D594,2))</f>
        <v/>
      </c>
      <c r="F594" s="10" t="str">
        <f>IF(A594="","",IF(OR(ISNUMBER(MATCH(A594,'Ingrédients'!$A$5:$A$154,0)),ISNUMBER(MATCH(A594,'Recettes de base'!$H$5:$H$19,0))),IF(NOT(ISNUMBER(D594)),"prix manquant",IF(NOT(ISNUMBER(B594)),"quantité manquante",IF(ISNUMBER(MATCH(A594,'Ingrédients'!$A$5:$A$154,0)),"",IF(INDEX('Recettes de base'!$K$5:$K$19,MATCH(A594,'Recettes de base'!$H$5:$H$19,0))&gt;0,"recette de base incomplète","")))),"introuvable"))</f>
        <v/>
      </c>
      <c r="L594">
        <f>IF(F594="",0,1)</f>
        <v>0</v>
      </c>
    </row>
    <row r="595" spans="1:12" x14ac:dyDescent="0.25">
      <c r="A595" s="5"/>
      <c r="B595" s="12"/>
      <c r="C595" t="str">
        <f>IF(A595="","",IF(ISNUMBER(MATCH(A595,'Ingrédients'!$A$5:$A$154,0)),INDEX('Ingrédients'!$B$5:$B$154,MATCH(A595,'Ingrédients'!$A$5:$A$154,0)),IF(ISNUMBER(MATCH(A595,'Recettes de base'!$H$5:$H$19,0)),INDEX('Recettes de base'!$I$5:$I$19,MATCH(A595,'Recettes de base'!$H$5:$H$19,0)),"")))</f>
        <v/>
      </c>
      <c r="D595" s="13" t="str">
        <f>IF(A595="","",IF(ISNUMBER(MATCH(A595,'Ingrédients'!$A$5:$A$154,0)),INDEX('Ingrédients'!$G$5:$G$154,MATCH(A595,'Ingrédients'!$A$5:$A$154,0)),IF(ISNUMBER(MATCH(A595,'Recettes de base'!$H$5:$H$19,0)),INDEX('Recettes de base'!$J$5:$J$19,MATCH(A595,'Recettes de base'!$H$5:$H$19,0)),"")))</f>
        <v/>
      </c>
      <c r="E595" s="15" t="str">
        <f>IF(OR(A595="",NOT(ISNUMBER(B595)),NOT(ISNUMBER(D595))),"",ROUND(B595*D595,2))</f>
        <v/>
      </c>
      <c r="F595" s="10" t="str">
        <f>IF(A595="","",IF(OR(ISNUMBER(MATCH(A595,'Ingrédients'!$A$5:$A$154,0)),ISNUMBER(MATCH(A595,'Recettes de base'!$H$5:$H$19,0))),IF(NOT(ISNUMBER(D595)),"prix manquant",IF(NOT(ISNUMBER(B595)),"quantité manquante",IF(ISNUMBER(MATCH(A595,'Ingrédients'!$A$5:$A$154,0)),"",IF(INDEX('Recettes de base'!$K$5:$K$19,MATCH(A595,'Recettes de base'!$H$5:$H$19,0))&gt;0,"recette de base incomplète","")))),"introuvable"))</f>
        <v/>
      </c>
      <c r="L595">
        <f>IF(F595="",0,1)</f>
        <v>0</v>
      </c>
    </row>
    <row r="596" spans="1:12" x14ac:dyDescent="0.25">
      <c r="A596" s="5"/>
      <c r="B596" s="12"/>
      <c r="C596" t="str">
        <f>IF(A596="","",IF(ISNUMBER(MATCH(A596,'Ingrédients'!$A$5:$A$154,0)),INDEX('Ingrédients'!$B$5:$B$154,MATCH(A596,'Ingrédients'!$A$5:$A$154,0)),IF(ISNUMBER(MATCH(A596,'Recettes de base'!$H$5:$H$19,0)),INDEX('Recettes de base'!$I$5:$I$19,MATCH(A596,'Recettes de base'!$H$5:$H$19,0)),"")))</f>
        <v/>
      </c>
      <c r="D596" s="13" t="str">
        <f>IF(A596="","",IF(ISNUMBER(MATCH(A596,'Ingrédients'!$A$5:$A$154,0)),INDEX('Ingrédients'!$G$5:$G$154,MATCH(A596,'Ingrédients'!$A$5:$A$154,0)),IF(ISNUMBER(MATCH(A596,'Recettes de base'!$H$5:$H$19,0)),INDEX('Recettes de base'!$J$5:$J$19,MATCH(A596,'Recettes de base'!$H$5:$H$19,0)),"")))</f>
        <v/>
      </c>
      <c r="E596" s="15" t="str">
        <f>IF(OR(A596="",NOT(ISNUMBER(B596)),NOT(ISNUMBER(D596))),"",ROUND(B596*D596,2))</f>
        <v/>
      </c>
      <c r="F596" s="10" t="str">
        <f>IF(A596="","",IF(OR(ISNUMBER(MATCH(A596,'Ingrédients'!$A$5:$A$154,0)),ISNUMBER(MATCH(A596,'Recettes de base'!$H$5:$H$19,0))),IF(NOT(ISNUMBER(D596)),"prix manquant",IF(NOT(ISNUMBER(B596)),"quantité manquante",IF(ISNUMBER(MATCH(A596,'Ingrédients'!$A$5:$A$154,0)),"",IF(INDEX('Recettes de base'!$K$5:$K$19,MATCH(A596,'Recettes de base'!$H$5:$H$19,0))&gt;0,"recette de base incomplète","")))),"introuvable"))</f>
        <v/>
      </c>
      <c r="L596">
        <f>IF(F596="",0,1)</f>
        <v>0</v>
      </c>
    </row>
    <row r="597" spans="1:12" x14ac:dyDescent="0.25">
      <c r="A597" s="5"/>
      <c r="B597" s="12"/>
      <c r="C597" t="str">
        <f>IF(A597="","",IF(ISNUMBER(MATCH(A597,'Ingrédients'!$A$5:$A$154,0)),INDEX('Ingrédients'!$B$5:$B$154,MATCH(A597,'Ingrédients'!$A$5:$A$154,0)),IF(ISNUMBER(MATCH(A597,'Recettes de base'!$H$5:$H$19,0)),INDEX('Recettes de base'!$I$5:$I$19,MATCH(A597,'Recettes de base'!$H$5:$H$19,0)),"")))</f>
        <v/>
      </c>
      <c r="D597" s="13" t="str">
        <f>IF(A597="","",IF(ISNUMBER(MATCH(A597,'Ingrédients'!$A$5:$A$154,0)),INDEX('Ingrédients'!$G$5:$G$154,MATCH(A597,'Ingrédients'!$A$5:$A$154,0)),IF(ISNUMBER(MATCH(A597,'Recettes de base'!$H$5:$H$19,0)),INDEX('Recettes de base'!$J$5:$J$19,MATCH(A597,'Recettes de base'!$H$5:$H$19,0)),"")))</f>
        <v/>
      </c>
      <c r="E597" s="15" t="str">
        <f>IF(OR(A597="",NOT(ISNUMBER(B597)),NOT(ISNUMBER(D597))),"",ROUND(B597*D597,2))</f>
        <v/>
      </c>
      <c r="F597" s="10" t="str">
        <f>IF(A597="","",IF(OR(ISNUMBER(MATCH(A597,'Ingrédients'!$A$5:$A$154,0)),ISNUMBER(MATCH(A597,'Recettes de base'!$H$5:$H$19,0))),IF(NOT(ISNUMBER(D597)),"prix manquant",IF(NOT(ISNUMBER(B597)),"quantité manquante",IF(ISNUMBER(MATCH(A597,'Ingrédients'!$A$5:$A$154,0)),"",IF(INDEX('Recettes de base'!$K$5:$K$19,MATCH(A597,'Recettes de base'!$H$5:$H$19,0))&gt;0,"recette de base incomplète","")))),"introuvable"))</f>
        <v/>
      </c>
      <c r="L597">
        <f>IF(F597="",0,1)</f>
        <v>0</v>
      </c>
    </row>
    <row r="598" spans="1:12" x14ac:dyDescent="0.25">
      <c r="A598" s="5"/>
      <c r="B598" s="12"/>
      <c r="C598" t="str">
        <f>IF(A598="","",IF(ISNUMBER(MATCH(A598,'Ingrédients'!$A$5:$A$154,0)),INDEX('Ingrédients'!$B$5:$B$154,MATCH(A598,'Ingrédients'!$A$5:$A$154,0)),IF(ISNUMBER(MATCH(A598,'Recettes de base'!$H$5:$H$19,0)),INDEX('Recettes de base'!$I$5:$I$19,MATCH(A598,'Recettes de base'!$H$5:$H$19,0)),"")))</f>
        <v/>
      </c>
      <c r="D598" s="13" t="str">
        <f>IF(A598="","",IF(ISNUMBER(MATCH(A598,'Ingrédients'!$A$5:$A$154,0)),INDEX('Ingrédients'!$G$5:$G$154,MATCH(A598,'Ingrédients'!$A$5:$A$154,0)),IF(ISNUMBER(MATCH(A598,'Recettes de base'!$H$5:$H$19,0)),INDEX('Recettes de base'!$J$5:$J$19,MATCH(A598,'Recettes de base'!$H$5:$H$19,0)),"")))</f>
        <v/>
      </c>
      <c r="E598" s="15" t="str">
        <f>IF(OR(A598="",NOT(ISNUMBER(B598)),NOT(ISNUMBER(D598))),"",ROUND(B598*D598,2))</f>
        <v/>
      </c>
      <c r="F598" s="10" t="str">
        <f>IF(A598="","",IF(OR(ISNUMBER(MATCH(A598,'Ingrédients'!$A$5:$A$154,0)),ISNUMBER(MATCH(A598,'Recettes de base'!$H$5:$H$19,0))),IF(NOT(ISNUMBER(D598)),"prix manquant",IF(NOT(ISNUMBER(B598)),"quantité manquante",IF(ISNUMBER(MATCH(A598,'Ingrédients'!$A$5:$A$154,0)),"",IF(INDEX('Recettes de base'!$K$5:$K$19,MATCH(A598,'Recettes de base'!$H$5:$H$19,0))&gt;0,"recette de base incomplète","")))),"introuvable"))</f>
        <v/>
      </c>
      <c r="L598">
        <f>IF(F598="",0,1)</f>
        <v>0</v>
      </c>
    </row>
    <row r="599" spans="1:12" x14ac:dyDescent="0.25">
      <c r="A599" s="5"/>
      <c r="B599" s="12"/>
      <c r="C599" t="str">
        <f>IF(A599="","",IF(ISNUMBER(MATCH(A599,'Ingrédients'!$A$5:$A$154,0)),INDEX('Ingrédients'!$B$5:$B$154,MATCH(A599,'Ingrédients'!$A$5:$A$154,0)),IF(ISNUMBER(MATCH(A599,'Recettes de base'!$H$5:$H$19,0)),INDEX('Recettes de base'!$I$5:$I$19,MATCH(A599,'Recettes de base'!$H$5:$H$19,0)),"")))</f>
        <v/>
      </c>
      <c r="D599" s="13" t="str">
        <f>IF(A599="","",IF(ISNUMBER(MATCH(A599,'Ingrédients'!$A$5:$A$154,0)),INDEX('Ingrédients'!$G$5:$G$154,MATCH(A599,'Ingrédients'!$A$5:$A$154,0)),IF(ISNUMBER(MATCH(A599,'Recettes de base'!$H$5:$H$19,0)),INDEX('Recettes de base'!$J$5:$J$19,MATCH(A599,'Recettes de base'!$H$5:$H$19,0)),"")))</f>
        <v/>
      </c>
      <c r="E599" s="15" t="str">
        <f>IF(OR(A599="",NOT(ISNUMBER(B599)),NOT(ISNUMBER(D599))),"",ROUND(B599*D599,2))</f>
        <v/>
      </c>
      <c r="F599" s="10" t="str">
        <f>IF(A599="","",IF(OR(ISNUMBER(MATCH(A599,'Ingrédients'!$A$5:$A$154,0)),ISNUMBER(MATCH(A599,'Recettes de base'!$H$5:$H$19,0))),IF(NOT(ISNUMBER(D599)),"prix manquant",IF(NOT(ISNUMBER(B599)),"quantité manquante",IF(ISNUMBER(MATCH(A599,'Ingrédients'!$A$5:$A$154,0)),"",IF(INDEX('Recettes de base'!$K$5:$K$19,MATCH(A599,'Recettes de base'!$H$5:$H$19,0))&gt;0,"recette de base incomplète","")))),"introuvable"))</f>
        <v/>
      </c>
      <c r="L599">
        <f>IF(F599="",0,1)</f>
        <v>0</v>
      </c>
    </row>
    <row r="600" spans="1:12" x14ac:dyDescent="0.25">
      <c r="A600" s="5"/>
      <c r="B600" s="12"/>
      <c r="C600" t="str">
        <f>IF(A600="","",IF(ISNUMBER(MATCH(A600,'Ingrédients'!$A$5:$A$154,0)),INDEX('Ingrédients'!$B$5:$B$154,MATCH(A600,'Ingrédients'!$A$5:$A$154,0)),IF(ISNUMBER(MATCH(A600,'Recettes de base'!$H$5:$H$19,0)),INDEX('Recettes de base'!$I$5:$I$19,MATCH(A600,'Recettes de base'!$H$5:$H$19,0)),"")))</f>
        <v/>
      </c>
      <c r="D600" s="13" t="str">
        <f>IF(A600="","",IF(ISNUMBER(MATCH(A600,'Ingrédients'!$A$5:$A$154,0)),INDEX('Ingrédients'!$G$5:$G$154,MATCH(A600,'Ingrédients'!$A$5:$A$154,0)),IF(ISNUMBER(MATCH(A600,'Recettes de base'!$H$5:$H$19,0)),INDEX('Recettes de base'!$J$5:$J$19,MATCH(A600,'Recettes de base'!$H$5:$H$19,0)),"")))</f>
        <v/>
      </c>
      <c r="E600" s="15" t="str">
        <f>IF(OR(A600="",NOT(ISNUMBER(B600)),NOT(ISNUMBER(D600))),"",ROUND(B600*D600,2))</f>
        <v/>
      </c>
      <c r="F600" s="10" t="str">
        <f>IF(A600="","",IF(OR(ISNUMBER(MATCH(A600,'Ingrédients'!$A$5:$A$154,0)),ISNUMBER(MATCH(A600,'Recettes de base'!$H$5:$H$19,0))),IF(NOT(ISNUMBER(D600)),"prix manquant",IF(NOT(ISNUMBER(B600)),"quantité manquante",IF(ISNUMBER(MATCH(A600,'Ingrédients'!$A$5:$A$154,0)),"",IF(INDEX('Recettes de base'!$K$5:$K$19,MATCH(A600,'Recettes de base'!$H$5:$H$19,0))&gt;0,"recette de base incomplète","")))),"introuvable"))</f>
        <v/>
      </c>
      <c r="L600">
        <f>IF(F600="",0,1)</f>
        <v>0</v>
      </c>
    </row>
    <row r="601" spans="1:12" x14ac:dyDescent="0.25">
      <c r="A601" s="5"/>
      <c r="B601" s="12"/>
      <c r="C601" t="str">
        <f>IF(A601="","",IF(ISNUMBER(MATCH(A601,'Ingrédients'!$A$5:$A$154,0)),INDEX('Ingrédients'!$B$5:$B$154,MATCH(A601,'Ingrédients'!$A$5:$A$154,0)),IF(ISNUMBER(MATCH(A601,'Recettes de base'!$H$5:$H$19,0)),INDEX('Recettes de base'!$I$5:$I$19,MATCH(A601,'Recettes de base'!$H$5:$H$19,0)),"")))</f>
        <v/>
      </c>
      <c r="D601" s="13" t="str">
        <f>IF(A601="","",IF(ISNUMBER(MATCH(A601,'Ingrédients'!$A$5:$A$154,0)),INDEX('Ingrédients'!$G$5:$G$154,MATCH(A601,'Ingrédients'!$A$5:$A$154,0)),IF(ISNUMBER(MATCH(A601,'Recettes de base'!$H$5:$H$19,0)),INDEX('Recettes de base'!$J$5:$J$19,MATCH(A601,'Recettes de base'!$H$5:$H$19,0)),"")))</f>
        <v/>
      </c>
      <c r="E601" s="15" t="str">
        <f>IF(OR(A601="",NOT(ISNUMBER(B601)),NOT(ISNUMBER(D601))),"",ROUND(B601*D601,2))</f>
        <v/>
      </c>
      <c r="F601" s="10" t="str">
        <f>IF(A601="","",IF(OR(ISNUMBER(MATCH(A601,'Ingrédients'!$A$5:$A$154,0)),ISNUMBER(MATCH(A601,'Recettes de base'!$H$5:$H$19,0))),IF(NOT(ISNUMBER(D601)),"prix manquant",IF(NOT(ISNUMBER(B601)),"quantité manquante",IF(ISNUMBER(MATCH(A601,'Ingrédients'!$A$5:$A$154,0)),"",IF(INDEX('Recettes de base'!$K$5:$K$19,MATCH(A601,'Recettes de base'!$H$5:$H$19,0))&gt;0,"recette de base incomplète","")))),"introuvable"))</f>
        <v/>
      </c>
      <c r="L601">
        <f>IF(F601="",0,1)</f>
        <v>0</v>
      </c>
    </row>
    <row r="602" spans="1:5" x14ac:dyDescent="0.25">
      <c r="A602" s="16" t="s">
        <v>47</v>
      </c>
      <c r="E602" s="9" t="str">
        <f>IF(A585="","",ROUND(SUM(E587:E601),2))</f>
        <v/>
      </c>
    </row>
    <row r="603" spans="1:5" x14ac:dyDescent="0.25">
      <c r="A603" s="16" t="s">
        <v>50</v>
      </c>
      <c r="E603" s="9" t="str">
        <f>IF(OR(A585="",NOT(ISNUMBER(C585))),"",IF(C585&lt;=0,"",ROUND(E602/C585,2)))</f>
        <v/>
      </c>
    </row>
  </sheetData>
  <dataValidations count="30">
    <dataValidation type="list" allowBlank="1" sqref="A107:A121">
      <formula1>'Plats'!$K$5:$K$169</formula1>
    </dataValidation>
    <dataValidation type="list" allowBlank="1" sqref="A127:A141">
      <formula1>'Plats'!$K$5:$K$169</formula1>
    </dataValidation>
    <dataValidation type="list" allowBlank="1" sqref="A147:A161">
      <formula1>'Plats'!$K$5:$K$169</formula1>
    </dataValidation>
    <dataValidation type="list" allowBlank="1" sqref="A167:A181">
      <formula1>'Plats'!$K$5:$K$169</formula1>
    </dataValidation>
    <dataValidation type="list" allowBlank="1" sqref="A187:A201">
      <formula1>'Plats'!$K$5:$K$169</formula1>
    </dataValidation>
    <dataValidation type="list" allowBlank="1" sqref="A207:A221">
      <formula1>'Plats'!$K$5:$K$169</formula1>
    </dataValidation>
    <dataValidation type="list" allowBlank="1" sqref="A227:A241">
      <formula1>'Plats'!$K$5:$K$169</formula1>
    </dataValidation>
    <dataValidation type="list" allowBlank="1" sqref="A247:A261">
      <formula1>'Plats'!$K$5:$K$169</formula1>
    </dataValidation>
    <dataValidation type="list" allowBlank="1" sqref="A267:A281">
      <formula1>'Plats'!$K$5:$K$169</formula1>
    </dataValidation>
    <dataValidation type="list" allowBlank="1" sqref="A27:A41">
      <formula1>'Plats'!$K$5:$K$169</formula1>
    </dataValidation>
    <dataValidation type="list" allowBlank="1" sqref="A287:A301">
      <formula1>'Plats'!$K$5:$K$169</formula1>
    </dataValidation>
    <dataValidation type="list" allowBlank="1" sqref="A307:A321">
      <formula1>'Plats'!$K$5:$K$169</formula1>
    </dataValidation>
    <dataValidation type="list" allowBlank="1" sqref="A327:A341">
      <formula1>'Plats'!$K$5:$K$169</formula1>
    </dataValidation>
    <dataValidation type="list" allowBlank="1" sqref="A347:A361">
      <formula1>'Plats'!$K$5:$K$169</formula1>
    </dataValidation>
    <dataValidation type="list" allowBlank="1" sqref="A367:A381">
      <formula1>'Plats'!$K$5:$K$169</formula1>
    </dataValidation>
    <dataValidation type="list" allowBlank="1" sqref="A387:A401">
      <formula1>'Plats'!$K$5:$K$169</formula1>
    </dataValidation>
    <dataValidation type="list" allowBlank="1" sqref="A407:A421">
      <formula1>'Plats'!$K$5:$K$169</formula1>
    </dataValidation>
    <dataValidation type="list" allowBlank="1" sqref="A427:A441">
      <formula1>'Plats'!$K$5:$K$169</formula1>
    </dataValidation>
    <dataValidation type="list" allowBlank="1" sqref="A447:A461">
      <formula1>'Plats'!$K$5:$K$169</formula1>
    </dataValidation>
    <dataValidation type="list" allowBlank="1" sqref="A467:A481">
      <formula1>'Plats'!$K$5:$K$169</formula1>
    </dataValidation>
    <dataValidation type="list" allowBlank="1" sqref="A47:A61">
      <formula1>'Plats'!$K$5:$K$169</formula1>
    </dataValidation>
    <dataValidation type="list" allowBlank="1" sqref="A487:A501">
      <formula1>'Plats'!$K$5:$K$169</formula1>
    </dataValidation>
    <dataValidation type="list" allowBlank="1" sqref="A507:A521">
      <formula1>'Plats'!$K$5:$K$169</formula1>
    </dataValidation>
    <dataValidation type="list" allowBlank="1" sqref="A527:A541">
      <formula1>'Plats'!$K$5:$K$169</formula1>
    </dataValidation>
    <dataValidation type="list" allowBlank="1" sqref="A547:A561">
      <formula1>'Plats'!$K$5:$K$169</formula1>
    </dataValidation>
    <dataValidation type="list" allowBlank="1" sqref="A567:A581">
      <formula1>'Plats'!$K$5:$K$169</formula1>
    </dataValidation>
    <dataValidation type="list" allowBlank="1" sqref="A587:A601">
      <formula1>'Plats'!$K$5:$K$169</formula1>
    </dataValidation>
    <dataValidation type="list" allowBlank="1" sqref="A67:A81">
      <formula1>'Plats'!$K$5:$K$169</formula1>
    </dataValidation>
    <dataValidation type="list" allowBlank="1" sqref="A7:A21">
      <formula1>'Plats'!$K$5:$K$169</formula1>
    </dataValidation>
    <dataValidation type="list" allowBlank="1" sqref="A87:A101">
      <formula1>'Plats'!$K$5:$K$169</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RowHeight="15" outlineLevelRow="0" outlineLevelCol="0" x14ac:dyDescent="55"/>
  <cols>
    <col min="1" max="1" width="34" customWidth="1"/>
    <col min="2" max="3" width="16" customWidth="1"/>
    <col min="4" max="4" width="12" customWidth="1"/>
    <col min="5" max="5" width="16" customWidth="1"/>
    <col min="6" max="6" width="14" customWidth="1"/>
    <col min="7" max="7" width="16" customWidth="1"/>
    <col min="8" max="8" width="18" customWidth="1"/>
    <col min="9" max="9" width="11" customWidth="1"/>
    <col min="10" max="10" width="16" customWidth="1"/>
    <col min="11" max="11" width="38" customWidth="1"/>
  </cols>
  <sheetData>
    <row r="1" spans="1:1" x14ac:dyDescent="0.25">
      <c r="A1" s="1" t="s">
        <v>55</v>
      </c>
    </row>
    <row r="2" spans="1:1" x14ac:dyDescent="0.25">
      <c r="A2" s="2" t="s">
        <v>16</v>
      </c>
    </row>
    <row r="4" spans="1:3" x14ac:dyDescent="0.25">
      <c r="A4" t="s">
        <v>56</v>
      </c>
      <c r="B4" s="7">
        <v>0.081</v>
      </c>
      <c r="C4" s="2" t="s">
        <v>57</v>
      </c>
    </row>
    <row r="5" spans="1:2" x14ac:dyDescent="0.25">
      <c r="A5" t="s">
        <v>58</v>
      </c>
      <c r="B5" s="7">
        <v>0.026</v>
      </c>
    </row>
    <row r="6" ht="30" customHeight="1" spans="1:11" x14ac:dyDescent="0.25">
      <c r="A6" s="18" t="s">
        <v>59</v>
      </c>
      <c r="B6" s="18"/>
      <c r="C6" s="18"/>
      <c r="D6" s="18"/>
      <c r="E6" s="18"/>
      <c r="F6" s="18"/>
      <c r="G6" s="18"/>
      <c r="H6" s="18"/>
      <c r="I6" s="18"/>
      <c r="J6" s="18"/>
      <c r="K6" s="18"/>
    </row>
    <row r="7" ht="30" customHeight="1" spans="1:11" x14ac:dyDescent="0.25">
      <c r="A7" s="18" t="s">
        <v>60</v>
      </c>
      <c r="B7" s="18"/>
      <c r="C7" s="18"/>
      <c r="D7" s="18"/>
      <c r="E7" s="18"/>
      <c r="F7" s="18"/>
      <c r="G7" s="18"/>
      <c r="H7" s="18"/>
      <c r="I7" s="18"/>
      <c r="J7" s="18"/>
      <c r="K7" s="18"/>
    </row>
    <row r="8" ht="42" customHeight="1" spans="1:11" x14ac:dyDescent="0.25">
      <c r="A8" s="4" t="s">
        <v>49</v>
      </c>
      <c r="B8" s="4" t="s">
        <v>61</v>
      </c>
      <c r="C8" s="4" t="s">
        <v>50</v>
      </c>
      <c r="D8" s="4" t="s">
        <v>62</v>
      </c>
      <c r="E8" s="4" t="s">
        <v>63</v>
      </c>
      <c r="F8" s="4" t="s">
        <v>64</v>
      </c>
      <c r="G8" s="4" t="s">
        <v>65</v>
      </c>
      <c r="H8" s="4" t="s">
        <v>66</v>
      </c>
      <c r="I8" s="4" t="s">
        <v>67</v>
      </c>
      <c r="J8" s="4" t="s">
        <v>68</v>
      </c>
      <c r="K8" s="4" t="s">
        <v>24</v>
      </c>
    </row>
    <row r="9" spans="1:11" x14ac:dyDescent="0.25">
      <c r="A9" s="5" t="s">
        <v>51</v>
      </c>
      <c r="B9" s="5" t="s">
        <v>69</v>
      </c>
      <c r="C9" s="15">
        <f>IF(A9="","",IF(ISNUMBER(MATCH(A9,'Plats'!$H$5:$H$34,0)),INDEX('Plats'!$I$5:$I$34,MATCH(A9,'Plats'!$H$5:$H$34,0)),""))</f>
        <v>9.62</v>
      </c>
      <c r="D9" s="7">
        <v>0.3</v>
      </c>
      <c r="E9" s="15">
        <f>IF(OR(NOT(ISNUMBER(C9)),NOT(ISNUMBER(D9))),"",IF(D9&lt;=0,"",ROUND(C9/D9,2)))</f>
        <v>32.07</v>
      </c>
      <c r="F9" s="15">
        <f>IF(NOT(ISNUMBER(E9)),"",ROUND(E9*(1+IF(B9="à l'emporter",$B$5,$B$4)),2))</f>
        <v>34.67</v>
      </c>
      <c r="G9" s="6">
        <v>35</v>
      </c>
      <c r="H9" s="15">
        <f>IF(NOT(ISNUMBER(G9)),"",ROUND(G9/(1+IF(B9="à l'emporter",$B$5,$B$4)),2))</f>
        <v>32.38</v>
      </c>
      <c r="I9" s="19">
        <f>IF(OR(NOT(ISNUMBER(C9)),NOT(ISNUMBER(H9))),"",IF(H9&lt;=0,"",C9/H9))</f>
        <v>0.29709697344</v>
      </c>
      <c r="J9" s="15">
        <f>IF(OR(NOT(ISNUMBER(C9)),NOT(ISNUMBER(H9))),"",ROUND(H9-C9,2))</f>
        <v>22.76</v>
      </c>
      <c r="K9" s="10" t="str">
        <f>IF(A9="","",IF(NOT(ISNUMBER(C9)),"plat introuvable ou sans coût matière",IF(INDEX('Plats'!$J$5:$J$34,MATCH(A9,'Plats'!$H$5:$H$34,0))&gt;0,"plat incomplet, vérifier les remarques dans la feuille «Plats»",IF(B9="","choisir le canal (sinon sur place)",IF(NOT(ISNUMBER(D9)),"saisir la valeur cible",IF(NOT(ISNUMBER(G9)),"saisir le prix de la carte",""))))))</f>
        <v/>
      </c>
    </row>
    <row r="10" spans="1:11" x14ac:dyDescent="0.25">
      <c r="A10" s="5" t="s">
        <v>53</v>
      </c>
      <c r="B10" s="5" t="s">
        <v>69</v>
      </c>
      <c r="C10" s="15">
        <f>IF(A10="","",IF(ISNUMBER(MATCH(A10,'Plats'!$H$5:$H$34,0)),INDEX('Plats'!$I$5:$I$34,MATCH(A10,'Plats'!$H$5:$H$34,0)),""))</f>
        <v>6.4</v>
      </c>
      <c r="D10" s="7">
        <v>0.3</v>
      </c>
      <c r="E10" s="15">
        <f>IF(OR(NOT(ISNUMBER(C10)),NOT(ISNUMBER(D10))),"",IF(D10&lt;=0,"",ROUND(C10/D10,2)))</f>
        <v>21.33</v>
      </c>
      <c r="F10" s="15">
        <f>IF(NOT(ISNUMBER(E10)),"",ROUND(E10*(1+IF(B10="à l'emporter",$B$5,$B$4)),2))</f>
        <v>23.06</v>
      </c>
      <c r="G10" s="6">
        <v>23</v>
      </c>
      <c r="H10" s="15">
        <f>IF(NOT(ISNUMBER(G10)),"",ROUND(G10/(1+IF(B10="à l'emporter",$B$5,$B$4)),2))</f>
        <v>21.28</v>
      </c>
      <c r="I10" s="19">
        <f>IF(OR(NOT(ISNUMBER(C10)),NOT(ISNUMBER(H10))),"",IF(H10&lt;=0,"",C10/H10))</f>
        <v>0.3007518797</v>
      </c>
      <c r="J10" s="15">
        <f>IF(OR(NOT(ISNUMBER(C10)),NOT(ISNUMBER(H10))),"",ROUND(H10-C10,2))</f>
        <v>14.88</v>
      </c>
      <c r="K10" s="10" t="str">
        <f>IF(A10="","",IF(NOT(ISNUMBER(C10)),"plat introuvable ou sans coût matière",IF(INDEX('Plats'!$J$5:$J$34,MATCH(A10,'Plats'!$H$5:$H$34,0))&gt;0,"plat incomplet, vérifier les remarques dans la feuille «Plats»",IF(B10="","choisir le canal (sinon sur place)",IF(NOT(ISNUMBER(D10)),"saisir la valeur cible",IF(NOT(ISNUMBER(G10)),"saisir le prix de la carte",""))))))</f>
        <v/>
      </c>
    </row>
    <row r="11" spans="1:11" x14ac:dyDescent="0.25">
      <c r="A11" s="5" t="s">
        <v>53</v>
      </c>
      <c r="B11" s="5" t="s">
        <v>70</v>
      </c>
      <c r="C11" s="15">
        <f>IF(A11="","",IF(ISNUMBER(MATCH(A11,'Plats'!$H$5:$H$34,0)),INDEX('Plats'!$I$5:$I$34,MATCH(A11,'Plats'!$H$5:$H$34,0)),""))</f>
        <v>6.4</v>
      </c>
      <c r="D11" s="7">
        <v>0.3</v>
      </c>
      <c r="E11" s="15">
        <f>IF(OR(NOT(ISNUMBER(C11)),NOT(ISNUMBER(D11))),"",IF(D11&lt;=0,"",ROUND(C11/D11,2)))</f>
        <v>21.33</v>
      </c>
      <c r="F11" s="15">
        <f>IF(NOT(ISNUMBER(E11)),"",ROUND(E11*(1+IF(B11="à l'emporter",$B$5,$B$4)),2))</f>
        <v>21.88</v>
      </c>
      <c r="G11" s="6">
        <v>22</v>
      </c>
      <c r="H11" s="15">
        <f>IF(NOT(ISNUMBER(G11)),"",ROUND(G11/(1+IF(B11="à l'emporter",$B$5,$B$4)),2))</f>
        <v>21.44</v>
      </c>
      <c r="I11" s="19">
        <f>IF(OR(NOT(ISNUMBER(C11)),NOT(ISNUMBER(H11))),"",IF(H11&lt;=0,"",C11/H11))</f>
        <v>0.29850746269</v>
      </c>
      <c r="J11" s="15">
        <f>IF(OR(NOT(ISNUMBER(C11)),NOT(ISNUMBER(H11))),"",ROUND(H11-C11,2))</f>
        <v>15.04</v>
      </c>
      <c r="K11" s="10" t="str">
        <f>IF(A11="","",IF(NOT(ISNUMBER(C11)),"plat introuvable ou sans coût matière",IF(INDEX('Plats'!$J$5:$J$34,MATCH(A11,'Plats'!$H$5:$H$34,0))&gt;0,"plat incomplet, vérifier les remarques dans la feuille «Plats»",IF(B11="","choisir le canal (sinon sur place)",IF(NOT(ISNUMBER(D11)),"saisir la valeur cible",IF(NOT(ISNUMBER(G11)),"saisir le prix de la carte",""))))))</f>
        <v/>
      </c>
    </row>
    <row r="12" spans="1:11" x14ac:dyDescent="0.25">
      <c r="A12" s="5"/>
      <c r="B12" s="5"/>
      <c r="C12" s="15" t="str">
        <f>IF(A12="","",IF(ISNUMBER(MATCH(A12,'Plats'!$H$5:$H$34,0)),INDEX('Plats'!$I$5:$I$34,MATCH(A12,'Plats'!$H$5:$H$34,0)),""))</f>
        <v/>
      </c>
      <c r="D12" s="7"/>
      <c r="E12" s="15" t="str">
        <f>IF(OR(NOT(ISNUMBER(C12)),NOT(ISNUMBER(D12))),"",IF(D12&lt;=0,"",ROUND(C12/D12,2)))</f>
        <v/>
      </c>
      <c r="F12" s="15" t="str">
        <f>IF(NOT(ISNUMBER(E12)),"",ROUND(E12*(1+IF(B12="à l'emporter",$B$5,$B$4)),2))</f>
        <v/>
      </c>
      <c r="G12" s="6"/>
      <c r="H12" s="15" t="str">
        <f>IF(NOT(ISNUMBER(G12)),"",ROUND(G12/(1+IF(B12="à l'emporter",$B$5,$B$4)),2))</f>
        <v/>
      </c>
      <c r="I12" s="19" t="str">
        <f>IF(OR(NOT(ISNUMBER(C12)),NOT(ISNUMBER(H12))),"",IF(H12&lt;=0,"",C12/H12))</f>
        <v/>
      </c>
      <c r="J12" s="15" t="str">
        <f>IF(OR(NOT(ISNUMBER(C12)),NOT(ISNUMBER(H12))),"",ROUND(H12-C12,2))</f>
        <v/>
      </c>
      <c r="K12" s="10" t="str">
        <f>IF(A12="","",IF(NOT(ISNUMBER(C12)),"plat introuvable ou sans coût matière",IF(INDEX('Plats'!$J$5:$J$34,MATCH(A12,'Plats'!$H$5:$H$34,0))&gt;0,"plat incomplet, vérifier les remarques dans la feuille «Plats»",IF(B12="","choisir le canal (sinon sur place)",IF(NOT(ISNUMBER(D12)),"saisir la valeur cible",IF(NOT(ISNUMBER(G12)),"saisir le prix de la carte",""))))))</f>
        <v/>
      </c>
    </row>
    <row r="13" spans="1:11" x14ac:dyDescent="0.25">
      <c r="A13" s="5"/>
      <c r="B13" s="5"/>
      <c r="C13" s="15" t="str">
        <f>IF(A13="","",IF(ISNUMBER(MATCH(A13,'Plats'!$H$5:$H$34,0)),INDEX('Plats'!$I$5:$I$34,MATCH(A13,'Plats'!$H$5:$H$34,0)),""))</f>
        <v/>
      </c>
      <c r="D13" s="7"/>
      <c r="E13" s="15" t="str">
        <f>IF(OR(NOT(ISNUMBER(C13)),NOT(ISNUMBER(D13))),"",IF(D13&lt;=0,"",ROUND(C13/D13,2)))</f>
        <v/>
      </c>
      <c r="F13" s="15" t="str">
        <f>IF(NOT(ISNUMBER(E13)),"",ROUND(E13*(1+IF(B13="à l'emporter",$B$5,$B$4)),2))</f>
        <v/>
      </c>
      <c r="G13" s="6"/>
      <c r="H13" s="15" t="str">
        <f>IF(NOT(ISNUMBER(G13)),"",ROUND(G13/(1+IF(B13="à l'emporter",$B$5,$B$4)),2))</f>
        <v/>
      </c>
      <c r="I13" s="19" t="str">
        <f>IF(OR(NOT(ISNUMBER(C13)),NOT(ISNUMBER(H13))),"",IF(H13&lt;=0,"",C13/H13))</f>
        <v/>
      </c>
      <c r="J13" s="15" t="str">
        <f>IF(OR(NOT(ISNUMBER(C13)),NOT(ISNUMBER(H13))),"",ROUND(H13-C13,2))</f>
        <v/>
      </c>
      <c r="K13" s="10" t="str">
        <f>IF(A13="","",IF(NOT(ISNUMBER(C13)),"plat introuvable ou sans coût matière",IF(INDEX('Plats'!$J$5:$J$34,MATCH(A13,'Plats'!$H$5:$H$34,0))&gt;0,"plat incomplet, vérifier les remarques dans la feuille «Plats»",IF(B13="","choisir le canal (sinon sur place)",IF(NOT(ISNUMBER(D13)),"saisir la valeur cible",IF(NOT(ISNUMBER(G13)),"saisir le prix de la carte",""))))))</f>
        <v/>
      </c>
    </row>
    <row r="14" spans="1:11" x14ac:dyDescent="0.25">
      <c r="A14" s="5"/>
      <c r="B14" s="5"/>
      <c r="C14" s="15" t="str">
        <f>IF(A14="","",IF(ISNUMBER(MATCH(A14,'Plats'!$H$5:$H$34,0)),INDEX('Plats'!$I$5:$I$34,MATCH(A14,'Plats'!$H$5:$H$34,0)),""))</f>
        <v/>
      </c>
      <c r="D14" s="7"/>
      <c r="E14" s="15" t="str">
        <f>IF(OR(NOT(ISNUMBER(C14)),NOT(ISNUMBER(D14))),"",IF(D14&lt;=0,"",ROUND(C14/D14,2)))</f>
        <v/>
      </c>
      <c r="F14" s="15" t="str">
        <f>IF(NOT(ISNUMBER(E14)),"",ROUND(E14*(1+IF(B14="à l'emporter",$B$5,$B$4)),2))</f>
        <v/>
      </c>
      <c r="G14" s="6"/>
      <c r="H14" s="15" t="str">
        <f>IF(NOT(ISNUMBER(G14)),"",ROUND(G14/(1+IF(B14="à l'emporter",$B$5,$B$4)),2))</f>
        <v/>
      </c>
      <c r="I14" s="19" t="str">
        <f>IF(OR(NOT(ISNUMBER(C14)),NOT(ISNUMBER(H14))),"",IF(H14&lt;=0,"",C14/H14))</f>
        <v/>
      </c>
      <c r="J14" s="15" t="str">
        <f>IF(OR(NOT(ISNUMBER(C14)),NOT(ISNUMBER(H14))),"",ROUND(H14-C14,2))</f>
        <v/>
      </c>
      <c r="K14" s="10" t="str">
        <f>IF(A14="","",IF(NOT(ISNUMBER(C14)),"plat introuvable ou sans coût matière",IF(INDEX('Plats'!$J$5:$J$34,MATCH(A14,'Plats'!$H$5:$H$34,0))&gt;0,"plat incomplet, vérifier les remarques dans la feuille «Plats»",IF(B14="","choisir le canal (sinon sur place)",IF(NOT(ISNUMBER(D14)),"saisir la valeur cible",IF(NOT(ISNUMBER(G14)),"saisir le prix de la carte",""))))))</f>
        <v/>
      </c>
    </row>
    <row r="15" spans="1:11" x14ac:dyDescent="0.25">
      <c r="A15" s="5"/>
      <c r="B15" s="5"/>
      <c r="C15" s="15" t="str">
        <f>IF(A15="","",IF(ISNUMBER(MATCH(A15,'Plats'!$H$5:$H$34,0)),INDEX('Plats'!$I$5:$I$34,MATCH(A15,'Plats'!$H$5:$H$34,0)),""))</f>
        <v/>
      </c>
      <c r="D15" s="7"/>
      <c r="E15" s="15" t="str">
        <f>IF(OR(NOT(ISNUMBER(C15)),NOT(ISNUMBER(D15))),"",IF(D15&lt;=0,"",ROUND(C15/D15,2)))</f>
        <v/>
      </c>
      <c r="F15" s="15" t="str">
        <f>IF(NOT(ISNUMBER(E15)),"",ROUND(E15*(1+IF(B15="à l'emporter",$B$5,$B$4)),2))</f>
        <v/>
      </c>
      <c r="G15" s="6"/>
      <c r="H15" s="15" t="str">
        <f>IF(NOT(ISNUMBER(G15)),"",ROUND(G15/(1+IF(B15="à l'emporter",$B$5,$B$4)),2))</f>
        <v/>
      </c>
      <c r="I15" s="19" t="str">
        <f>IF(OR(NOT(ISNUMBER(C15)),NOT(ISNUMBER(H15))),"",IF(H15&lt;=0,"",C15/H15))</f>
        <v/>
      </c>
      <c r="J15" s="15" t="str">
        <f>IF(OR(NOT(ISNUMBER(C15)),NOT(ISNUMBER(H15))),"",ROUND(H15-C15,2))</f>
        <v/>
      </c>
      <c r="K15" s="10" t="str">
        <f>IF(A15="","",IF(NOT(ISNUMBER(C15)),"plat introuvable ou sans coût matière",IF(INDEX('Plats'!$J$5:$J$34,MATCH(A15,'Plats'!$H$5:$H$34,0))&gt;0,"plat incomplet, vérifier les remarques dans la feuille «Plats»",IF(B15="","choisir le canal (sinon sur place)",IF(NOT(ISNUMBER(D15)),"saisir la valeur cible",IF(NOT(ISNUMBER(G15)),"saisir le prix de la carte",""))))))</f>
        <v/>
      </c>
    </row>
    <row r="16" spans="1:11" x14ac:dyDescent="0.25">
      <c r="A16" s="5"/>
      <c r="B16" s="5"/>
      <c r="C16" s="15" t="str">
        <f>IF(A16="","",IF(ISNUMBER(MATCH(A16,'Plats'!$H$5:$H$34,0)),INDEX('Plats'!$I$5:$I$34,MATCH(A16,'Plats'!$H$5:$H$34,0)),""))</f>
        <v/>
      </c>
      <c r="D16" s="7"/>
      <c r="E16" s="15" t="str">
        <f>IF(OR(NOT(ISNUMBER(C16)),NOT(ISNUMBER(D16))),"",IF(D16&lt;=0,"",ROUND(C16/D16,2)))</f>
        <v/>
      </c>
      <c r="F16" s="15" t="str">
        <f>IF(NOT(ISNUMBER(E16)),"",ROUND(E16*(1+IF(B16="à l'emporter",$B$5,$B$4)),2))</f>
        <v/>
      </c>
      <c r="G16" s="6"/>
      <c r="H16" s="15" t="str">
        <f>IF(NOT(ISNUMBER(G16)),"",ROUND(G16/(1+IF(B16="à l'emporter",$B$5,$B$4)),2))</f>
        <v/>
      </c>
      <c r="I16" s="19" t="str">
        <f>IF(OR(NOT(ISNUMBER(C16)),NOT(ISNUMBER(H16))),"",IF(H16&lt;=0,"",C16/H16))</f>
        <v/>
      </c>
      <c r="J16" s="15" t="str">
        <f>IF(OR(NOT(ISNUMBER(C16)),NOT(ISNUMBER(H16))),"",ROUND(H16-C16,2))</f>
        <v/>
      </c>
      <c r="K16" s="10" t="str">
        <f>IF(A16="","",IF(NOT(ISNUMBER(C16)),"plat introuvable ou sans coût matière",IF(INDEX('Plats'!$J$5:$J$34,MATCH(A16,'Plats'!$H$5:$H$34,0))&gt;0,"plat incomplet, vérifier les remarques dans la feuille «Plats»",IF(B16="","choisir le canal (sinon sur place)",IF(NOT(ISNUMBER(D16)),"saisir la valeur cible",IF(NOT(ISNUMBER(G16)),"saisir le prix de la carte",""))))))</f>
        <v/>
      </c>
    </row>
    <row r="17" spans="1:11" x14ac:dyDescent="0.25">
      <c r="A17" s="5"/>
      <c r="B17" s="5"/>
      <c r="C17" s="15" t="str">
        <f>IF(A17="","",IF(ISNUMBER(MATCH(A17,'Plats'!$H$5:$H$34,0)),INDEX('Plats'!$I$5:$I$34,MATCH(A17,'Plats'!$H$5:$H$34,0)),""))</f>
        <v/>
      </c>
      <c r="D17" s="7"/>
      <c r="E17" s="15" t="str">
        <f>IF(OR(NOT(ISNUMBER(C17)),NOT(ISNUMBER(D17))),"",IF(D17&lt;=0,"",ROUND(C17/D17,2)))</f>
        <v/>
      </c>
      <c r="F17" s="15" t="str">
        <f>IF(NOT(ISNUMBER(E17)),"",ROUND(E17*(1+IF(B17="à l'emporter",$B$5,$B$4)),2))</f>
        <v/>
      </c>
      <c r="G17" s="6"/>
      <c r="H17" s="15" t="str">
        <f>IF(NOT(ISNUMBER(G17)),"",ROUND(G17/(1+IF(B17="à l'emporter",$B$5,$B$4)),2))</f>
        <v/>
      </c>
      <c r="I17" s="19" t="str">
        <f>IF(OR(NOT(ISNUMBER(C17)),NOT(ISNUMBER(H17))),"",IF(H17&lt;=0,"",C17/H17))</f>
        <v/>
      </c>
      <c r="J17" s="15" t="str">
        <f>IF(OR(NOT(ISNUMBER(C17)),NOT(ISNUMBER(H17))),"",ROUND(H17-C17,2))</f>
        <v/>
      </c>
      <c r="K17" s="10" t="str">
        <f>IF(A17="","",IF(NOT(ISNUMBER(C17)),"plat introuvable ou sans coût matière",IF(INDEX('Plats'!$J$5:$J$34,MATCH(A17,'Plats'!$H$5:$H$34,0))&gt;0,"plat incomplet, vérifier les remarques dans la feuille «Plats»",IF(B17="","choisir le canal (sinon sur place)",IF(NOT(ISNUMBER(D17)),"saisir la valeur cible",IF(NOT(ISNUMBER(G17)),"saisir le prix de la carte",""))))))</f>
        <v/>
      </c>
    </row>
    <row r="18" spans="1:11" x14ac:dyDescent="0.25">
      <c r="A18" s="5"/>
      <c r="B18" s="5"/>
      <c r="C18" s="15" t="str">
        <f>IF(A18="","",IF(ISNUMBER(MATCH(A18,'Plats'!$H$5:$H$34,0)),INDEX('Plats'!$I$5:$I$34,MATCH(A18,'Plats'!$H$5:$H$34,0)),""))</f>
        <v/>
      </c>
      <c r="D18" s="7"/>
      <c r="E18" s="15" t="str">
        <f>IF(OR(NOT(ISNUMBER(C18)),NOT(ISNUMBER(D18))),"",IF(D18&lt;=0,"",ROUND(C18/D18,2)))</f>
        <v/>
      </c>
      <c r="F18" s="15" t="str">
        <f>IF(NOT(ISNUMBER(E18)),"",ROUND(E18*(1+IF(B18="à l'emporter",$B$5,$B$4)),2))</f>
        <v/>
      </c>
      <c r="G18" s="6"/>
      <c r="H18" s="15" t="str">
        <f>IF(NOT(ISNUMBER(G18)),"",ROUND(G18/(1+IF(B18="à l'emporter",$B$5,$B$4)),2))</f>
        <v/>
      </c>
      <c r="I18" s="19" t="str">
        <f>IF(OR(NOT(ISNUMBER(C18)),NOT(ISNUMBER(H18))),"",IF(H18&lt;=0,"",C18/H18))</f>
        <v/>
      </c>
      <c r="J18" s="15" t="str">
        <f>IF(OR(NOT(ISNUMBER(C18)),NOT(ISNUMBER(H18))),"",ROUND(H18-C18,2))</f>
        <v/>
      </c>
      <c r="K18" s="10" t="str">
        <f>IF(A18="","",IF(NOT(ISNUMBER(C18)),"plat introuvable ou sans coût matière",IF(INDEX('Plats'!$J$5:$J$34,MATCH(A18,'Plats'!$H$5:$H$34,0))&gt;0,"plat incomplet, vérifier les remarques dans la feuille «Plats»",IF(B18="","choisir le canal (sinon sur place)",IF(NOT(ISNUMBER(D18)),"saisir la valeur cible",IF(NOT(ISNUMBER(G18)),"saisir le prix de la carte",""))))))</f>
        <v/>
      </c>
    </row>
    <row r="19" spans="1:11" x14ac:dyDescent="0.25">
      <c r="A19" s="5"/>
      <c r="B19" s="5"/>
      <c r="C19" s="15" t="str">
        <f>IF(A19="","",IF(ISNUMBER(MATCH(A19,'Plats'!$H$5:$H$34,0)),INDEX('Plats'!$I$5:$I$34,MATCH(A19,'Plats'!$H$5:$H$34,0)),""))</f>
        <v/>
      </c>
      <c r="D19" s="7"/>
      <c r="E19" s="15" t="str">
        <f>IF(OR(NOT(ISNUMBER(C19)),NOT(ISNUMBER(D19))),"",IF(D19&lt;=0,"",ROUND(C19/D19,2)))</f>
        <v/>
      </c>
      <c r="F19" s="15" t="str">
        <f>IF(NOT(ISNUMBER(E19)),"",ROUND(E19*(1+IF(B19="à l'emporter",$B$5,$B$4)),2))</f>
        <v/>
      </c>
      <c r="G19" s="6"/>
      <c r="H19" s="15" t="str">
        <f>IF(NOT(ISNUMBER(G19)),"",ROUND(G19/(1+IF(B19="à l'emporter",$B$5,$B$4)),2))</f>
        <v/>
      </c>
      <c r="I19" s="19" t="str">
        <f>IF(OR(NOT(ISNUMBER(C19)),NOT(ISNUMBER(H19))),"",IF(H19&lt;=0,"",C19/H19))</f>
        <v/>
      </c>
      <c r="J19" s="15" t="str">
        <f>IF(OR(NOT(ISNUMBER(C19)),NOT(ISNUMBER(H19))),"",ROUND(H19-C19,2))</f>
        <v/>
      </c>
      <c r="K19" s="10" t="str">
        <f>IF(A19="","",IF(NOT(ISNUMBER(C19)),"plat introuvable ou sans coût matière",IF(INDEX('Plats'!$J$5:$J$34,MATCH(A19,'Plats'!$H$5:$H$34,0))&gt;0,"plat incomplet, vérifier les remarques dans la feuille «Plats»",IF(B19="","choisir le canal (sinon sur place)",IF(NOT(ISNUMBER(D19)),"saisir la valeur cible",IF(NOT(ISNUMBER(G19)),"saisir le prix de la carte",""))))))</f>
        <v/>
      </c>
    </row>
    <row r="20" spans="1:11" x14ac:dyDescent="0.25">
      <c r="A20" s="5"/>
      <c r="B20" s="5"/>
      <c r="C20" s="15" t="str">
        <f>IF(A20="","",IF(ISNUMBER(MATCH(A20,'Plats'!$H$5:$H$34,0)),INDEX('Plats'!$I$5:$I$34,MATCH(A20,'Plats'!$H$5:$H$34,0)),""))</f>
        <v/>
      </c>
      <c r="D20" s="7"/>
      <c r="E20" s="15" t="str">
        <f>IF(OR(NOT(ISNUMBER(C20)),NOT(ISNUMBER(D20))),"",IF(D20&lt;=0,"",ROUND(C20/D20,2)))</f>
        <v/>
      </c>
      <c r="F20" s="15" t="str">
        <f>IF(NOT(ISNUMBER(E20)),"",ROUND(E20*(1+IF(B20="à l'emporter",$B$5,$B$4)),2))</f>
        <v/>
      </c>
      <c r="G20" s="6"/>
      <c r="H20" s="15" t="str">
        <f>IF(NOT(ISNUMBER(G20)),"",ROUND(G20/(1+IF(B20="à l'emporter",$B$5,$B$4)),2))</f>
        <v/>
      </c>
      <c r="I20" s="19" t="str">
        <f>IF(OR(NOT(ISNUMBER(C20)),NOT(ISNUMBER(H20))),"",IF(H20&lt;=0,"",C20/H20))</f>
        <v/>
      </c>
      <c r="J20" s="15" t="str">
        <f>IF(OR(NOT(ISNUMBER(C20)),NOT(ISNUMBER(H20))),"",ROUND(H20-C20,2))</f>
        <v/>
      </c>
      <c r="K20" s="10" t="str">
        <f>IF(A20="","",IF(NOT(ISNUMBER(C20)),"plat introuvable ou sans coût matière",IF(INDEX('Plats'!$J$5:$J$34,MATCH(A20,'Plats'!$H$5:$H$34,0))&gt;0,"plat incomplet, vérifier les remarques dans la feuille «Plats»",IF(B20="","choisir le canal (sinon sur place)",IF(NOT(ISNUMBER(D20)),"saisir la valeur cible",IF(NOT(ISNUMBER(G20)),"saisir le prix de la carte",""))))))</f>
        <v/>
      </c>
    </row>
    <row r="21" spans="1:11" x14ac:dyDescent="0.25">
      <c r="A21" s="5"/>
      <c r="B21" s="5"/>
      <c r="C21" s="15" t="str">
        <f>IF(A21="","",IF(ISNUMBER(MATCH(A21,'Plats'!$H$5:$H$34,0)),INDEX('Plats'!$I$5:$I$34,MATCH(A21,'Plats'!$H$5:$H$34,0)),""))</f>
        <v/>
      </c>
      <c r="D21" s="7"/>
      <c r="E21" s="15" t="str">
        <f>IF(OR(NOT(ISNUMBER(C21)),NOT(ISNUMBER(D21))),"",IF(D21&lt;=0,"",ROUND(C21/D21,2)))</f>
        <v/>
      </c>
      <c r="F21" s="15" t="str">
        <f>IF(NOT(ISNUMBER(E21)),"",ROUND(E21*(1+IF(B21="à l'emporter",$B$5,$B$4)),2))</f>
        <v/>
      </c>
      <c r="G21" s="6"/>
      <c r="H21" s="15" t="str">
        <f>IF(NOT(ISNUMBER(G21)),"",ROUND(G21/(1+IF(B21="à l'emporter",$B$5,$B$4)),2))</f>
        <v/>
      </c>
      <c r="I21" s="19" t="str">
        <f>IF(OR(NOT(ISNUMBER(C21)),NOT(ISNUMBER(H21))),"",IF(H21&lt;=0,"",C21/H21))</f>
        <v/>
      </c>
      <c r="J21" s="15" t="str">
        <f>IF(OR(NOT(ISNUMBER(C21)),NOT(ISNUMBER(H21))),"",ROUND(H21-C21,2))</f>
        <v/>
      </c>
      <c r="K21" s="10" t="str">
        <f>IF(A21="","",IF(NOT(ISNUMBER(C21)),"plat introuvable ou sans coût matière",IF(INDEX('Plats'!$J$5:$J$34,MATCH(A21,'Plats'!$H$5:$H$34,0))&gt;0,"plat incomplet, vérifier les remarques dans la feuille «Plats»",IF(B21="","choisir le canal (sinon sur place)",IF(NOT(ISNUMBER(D21)),"saisir la valeur cible",IF(NOT(ISNUMBER(G21)),"saisir le prix de la carte",""))))))</f>
        <v/>
      </c>
    </row>
    <row r="22" spans="1:11" x14ac:dyDescent="0.25">
      <c r="A22" s="5"/>
      <c r="B22" s="5"/>
      <c r="C22" s="15" t="str">
        <f>IF(A22="","",IF(ISNUMBER(MATCH(A22,'Plats'!$H$5:$H$34,0)),INDEX('Plats'!$I$5:$I$34,MATCH(A22,'Plats'!$H$5:$H$34,0)),""))</f>
        <v/>
      </c>
      <c r="D22" s="7"/>
      <c r="E22" s="15" t="str">
        <f>IF(OR(NOT(ISNUMBER(C22)),NOT(ISNUMBER(D22))),"",IF(D22&lt;=0,"",ROUND(C22/D22,2)))</f>
        <v/>
      </c>
      <c r="F22" s="15" t="str">
        <f>IF(NOT(ISNUMBER(E22)),"",ROUND(E22*(1+IF(B22="à l'emporter",$B$5,$B$4)),2))</f>
        <v/>
      </c>
      <c r="G22" s="6"/>
      <c r="H22" s="15" t="str">
        <f>IF(NOT(ISNUMBER(G22)),"",ROUND(G22/(1+IF(B22="à l'emporter",$B$5,$B$4)),2))</f>
        <v/>
      </c>
      <c r="I22" s="19" t="str">
        <f>IF(OR(NOT(ISNUMBER(C22)),NOT(ISNUMBER(H22))),"",IF(H22&lt;=0,"",C22/H22))</f>
        <v/>
      </c>
      <c r="J22" s="15" t="str">
        <f>IF(OR(NOT(ISNUMBER(C22)),NOT(ISNUMBER(H22))),"",ROUND(H22-C22,2))</f>
        <v/>
      </c>
      <c r="K22" s="10" t="str">
        <f>IF(A22="","",IF(NOT(ISNUMBER(C22)),"plat introuvable ou sans coût matière",IF(INDEX('Plats'!$J$5:$J$34,MATCH(A22,'Plats'!$H$5:$H$34,0))&gt;0,"plat incomplet, vérifier les remarques dans la feuille «Plats»",IF(B22="","choisir le canal (sinon sur place)",IF(NOT(ISNUMBER(D22)),"saisir la valeur cible",IF(NOT(ISNUMBER(G22)),"saisir le prix de la carte",""))))))</f>
        <v/>
      </c>
    </row>
    <row r="23" spans="1:11" x14ac:dyDescent="0.25">
      <c r="A23" s="5"/>
      <c r="B23" s="5"/>
      <c r="C23" s="15" t="str">
        <f>IF(A23="","",IF(ISNUMBER(MATCH(A23,'Plats'!$H$5:$H$34,0)),INDEX('Plats'!$I$5:$I$34,MATCH(A23,'Plats'!$H$5:$H$34,0)),""))</f>
        <v/>
      </c>
      <c r="D23" s="7"/>
      <c r="E23" s="15" t="str">
        <f>IF(OR(NOT(ISNUMBER(C23)),NOT(ISNUMBER(D23))),"",IF(D23&lt;=0,"",ROUND(C23/D23,2)))</f>
        <v/>
      </c>
      <c r="F23" s="15" t="str">
        <f>IF(NOT(ISNUMBER(E23)),"",ROUND(E23*(1+IF(B23="à l'emporter",$B$5,$B$4)),2))</f>
        <v/>
      </c>
      <c r="G23" s="6"/>
      <c r="H23" s="15" t="str">
        <f>IF(NOT(ISNUMBER(G23)),"",ROUND(G23/(1+IF(B23="à l'emporter",$B$5,$B$4)),2))</f>
        <v/>
      </c>
      <c r="I23" s="19" t="str">
        <f>IF(OR(NOT(ISNUMBER(C23)),NOT(ISNUMBER(H23))),"",IF(H23&lt;=0,"",C23/H23))</f>
        <v/>
      </c>
      <c r="J23" s="15" t="str">
        <f>IF(OR(NOT(ISNUMBER(C23)),NOT(ISNUMBER(H23))),"",ROUND(H23-C23,2))</f>
        <v/>
      </c>
      <c r="K23" s="10" t="str">
        <f>IF(A23="","",IF(NOT(ISNUMBER(C23)),"plat introuvable ou sans coût matière",IF(INDEX('Plats'!$J$5:$J$34,MATCH(A23,'Plats'!$H$5:$H$34,0))&gt;0,"plat incomplet, vérifier les remarques dans la feuille «Plats»",IF(B23="","choisir le canal (sinon sur place)",IF(NOT(ISNUMBER(D23)),"saisir la valeur cible",IF(NOT(ISNUMBER(G23)),"saisir le prix de la carte",""))))))</f>
        <v/>
      </c>
    </row>
    <row r="24" spans="1:11" x14ac:dyDescent="0.25">
      <c r="A24" s="5"/>
      <c r="B24" s="5"/>
      <c r="C24" s="15" t="str">
        <f>IF(A24="","",IF(ISNUMBER(MATCH(A24,'Plats'!$H$5:$H$34,0)),INDEX('Plats'!$I$5:$I$34,MATCH(A24,'Plats'!$H$5:$H$34,0)),""))</f>
        <v/>
      </c>
      <c r="D24" s="7"/>
      <c r="E24" s="15" t="str">
        <f>IF(OR(NOT(ISNUMBER(C24)),NOT(ISNUMBER(D24))),"",IF(D24&lt;=0,"",ROUND(C24/D24,2)))</f>
        <v/>
      </c>
      <c r="F24" s="15" t="str">
        <f>IF(NOT(ISNUMBER(E24)),"",ROUND(E24*(1+IF(B24="à l'emporter",$B$5,$B$4)),2))</f>
        <v/>
      </c>
      <c r="G24" s="6"/>
      <c r="H24" s="15" t="str">
        <f>IF(NOT(ISNUMBER(G24)),"",ROUND(G24/(1+IF(B24="à l'emporter",$B$5,$B$4)),2))</f>
        <v/>
      </c>
      <c r="I24" s="19" t="str">
        <f>IF(OR(NOT(ISNUMBER(C24)),NOT(ISNUMBER(H24))),"",IF(H24&lt;=0,"",C24/H24))</f>
        <v/>
      </c>
      <c r="J24" s="15" t="str">
        <f>IF(OR(NOT(ISNUMBER(C24)),NOT(ISNUMBER(H24))),"",ROUND(H24-C24,2))</f>
        <v/>
      </c>
      <c r="K24" s="10" t="str">
        <f>IF(A24="","",IF(NOT(ISNUMBER(C24)),"plat introuvable ou sans coût matière",IF(INDEX('Plats'!$J$5:$J$34,MATCH(A24,'Plats'!$H$5:$H$34,0))&gt;0,"plat incomplet, vérifier les remarques dans la feuille «Plats»",IF(B24="","choisir le canal (sinon sur place)",IF(NOT(ISNUMBER(D24)),"saisir la valeur cible",IF(NOT(ISNUMBER(G24)),"saisir le prix de la carte",""))))))</f>
        <v/>
      </c>
    </row>
    <row r="25" spans="1:11" x14ac:dyDescent="0.25">
      <c r="A25" s="5"/>
      <c r="B25" s="5"/>
      <c r="C25" s="15" t="str">
        <f>IF(A25="","",IF(ISNUMBER(MATCH(A25,'Plats'!$H$5:$H$34,0)),INDEX('Plats'!$I$5:$I$34,MATCH(A25,'Plats'!$H$5:$H$34,0)),""))</f>
        <v/>
      </c>
      <c r="D25" s="7"/>
      <c r="E25" s="15" t="str">
        <f>IF(OR(NOT(ISNUMBER(C25)),NOT(ISNUMBER(D25))),"",IF(D25&lt;=0,"",ROUND(C25/D25,2)))</f>
        <v/>
      </c>
      <c r="F25" s="15" t="str">
        <f>IF(NOT(ISNUMBER(E25)),"",ROUND(E25*(1+IF(B25="à l'emporter",$B$5,$B$4)),2))</f>
        <v/>
      </c>
      <c r="G25" s="6"/>
      <c r="H25" s="15" t="str">
        <f>IF(NOT(ISNUMBER(G25)),"",ROUND(G25/(1+IF(B25="à l'emporter",$B$5,$B$4)),2))</f>
        <v/>
      </c>
      <c r="I25" s="19" t="str">
        <f>IF(OR(NOT(ISNUMBER(C25)),NOT(ISNUMBER(H25))),"",IF(H25&lt;=0,"",C25/H25))</f>
        <v/>
      </c>
      <c r="J25" s="15" t="str">
        <f>IF(OR(NOT(ISNUMBER(C25)),NOT(ISNUMBER(H25))),"",ROUND(H25-C25,2))</f>
        <v/>
      </c>
      <c r="K25" s="10" t="str">
        <f>IF(A25="","",IF(NOT(ISNUMBER(C25)),"plat introuvable ou sans coût matière",IF(INDEX('Plats'!$J$5:$J$34,MATCH(A25,'Plats'!$H$5:$H$34,0))&gt;0,"plat incomplet, vérifier les remarques dans la feuille «Plats»",IF(B25="","choisir le canal (sinon sur place)",IF(NOT(ISNUMBER(D25)),"saisir la valeur cible",IF(NOT(ISNUMBER(G25)),"saisir le prix de la carte",""))))))</f>
        <v/>
      </c>
    </row>
    <row r="26" spans="1:11" x14ac:dyDescent="0.25">
      <c r="A26" s="5"/>
      <c r="B26" s="5"/>
      <c r="C26" s="15" t="str">
        <f>IF(A26="","",IF(ISNUMBER(MATCH(A26,'Plats'!$H$5:$H$34,0)),INDEX('Plats'!$I$5:$I$34,MATCH(A26,'Plats'!$H$5:$H$34,0)),""))</f>
        <v/>
      </c>
      <c r="D26" s="7"/>
      <c r="E26" s="15" t="str">
        <f>IF(OR(NOT(ISNUMBER(C26)),NOT(ISNUMBER(D26))),"",IF(D26&lt;=0,"",ROUND(C26/D26,2)))</f>
        <v/>
      </c>
      <c r="F26" s="15" t="str">
        <f>IF(NOT(ISNUMBER(E26)),"",ROUND(E26*(1+IF(B26="à l'emporter",$B$5,$B$4)),2))</f>
        <v/>
      </c>
      <c r="G26" s="6"/>
      <c r="H26" s="15" t="str">
        <f>IF(NOT(ISNUMBER(G26)),"",ROUND(G26/(1+IF(B26="à l'emporter",$B$5,$B$4)),2))</f>
        <v/>
      </c>
      <c r="I26" s="19" t="str">
        <f>IF(OR(NOT(ISNUMBER(C26)),NOT(ISNUMBER(H26))),"",IF(H26&lt;=0,"",C26/H26))</f>
        <v/>
      </c>
      <c r="J26" s="15" t="str">
        <f>IF(OR(NOT(ISNUMBER(C26)),NOT(ISNUMBER(H26))),"",ROUND(H26-C26,2))</f>
        <v/>
      </c>
      <c r="K26" s="10" t="str">
        <f>IF(A26="","",IF(NOT(ISNUMBER(C26)),"plat introuvable ou sans coût matière",IF(INDEX('Plats'!$J$5:$J$34,MATCH(A26,'Plats'!$H$5:$H$34,0))&gt;0,"plat incomplet, vérifier les remarques dans la feuille «Plats»",IF(B26="","choisir le canal (sinon sur place)",IF(NOT(ISNUMBER(D26)),"saisir la valeur cible",IF(NOT(ISNUMBER(G26)),"saisir le prix de la carte",""))))))</f>
        <v/>
      </c>
    </row>
    <row r="27" spans="1:11" x14ac:dyDescent="0.25">
      <c r="A27" s="5"/>
      <c r="B27" s="5"/>
      <c r="C27" s="15" t="str">
        <f>IF(A27="","",IF(ISNUMBER(MATCH(A27,'Plats'!$H$5:$H$34,0)),INDEX('Plats'!$I$5:$I$34,MATCH(A27,'Plats'!$H$5:$H$34,0)),""))</f>
        <v/>
      </c>
      <c r="D27" s="7"/>
      <c r="E27" s="15" t="str">
        <f>IF(OR(NOT(ISNUMBER(C27)),NOT(ISNUMBER(D27))),"",IF(D27&lt;=0,"",ROUND(C27/D27,2)))</f>
        <v/>
      </c>
      <c r="F27" s="15" t="str">
        <f>IF(NOT(ISNUMBER(E27)),"",ROUND(E27*(1+IF(B27="à l'emporter",$B$5,$B$4)),2))</f>
        <v/>
      </c>
      <c r="G27" s="6"/>
      <c r="H27" s="15" t="str">
        <f>IF(NOT(ISNUMBER(G27)),"",ROUND(G27/(1+IF(B27="à l'emporter",$B$5,$B$4)),2))</f>
        <v/>
      </c>
      <c r="I27" s="19" t="str">
        <f>IF(OR(NOT(ISNUMBER(C27)),NOT(ISNUMBER(H27))),"",IF(H27&lt;=0,"",C27/H27))</f>
        <v/>
      </c>
      <c r="J27" s="15" t="str">
        <f>IF(OR(NOT(ISNUMBER(C27)),NOT(ISNUMBER(H27))),"",ROUND(H27-C27,2))</f>
        <v/>
      </c>
      <c r="K27" s="10" t="str">
        <f>IF(A27="","",IF(NOT(ISNUMBER(C27)),"plat introuvable ou sans coût matière",IF(INDEX('Plats'!$J$5:$J$34,MATCH(A27,'Plats'!$H$5:$H$34,0))&gt;0,"plat incomplet, vérifier les remarques dans la feuille «Plats»",IF(B27="","choisir le canal (sinon sur place)",IF(NOT(ISNUMBER(D27)),"saisir la valeur cible",IF(NOT(ISNUMBER(G27)),"saisir le prix de la carte",""))))))</f>
        <v/>
      </c>
    </row>
    <row r="28" spans="1:11" x14ac:dyDescent="0.25">
      <c r="A28" s="5"/>
      <c r="B28" s="5"/>
      <c r="C28" s="15" t="str">
        <f>IF(A28="","",IF(ISNUMBER(MATCH(A28,'Plats'!$H$5:$H$34,0)),INDEX('Plats'!$I$5:$I$34,MATCH(A28,'Plats'!$H$5:$H$34,0)),""))</f>
        <v/>
      </c>
      <c r="D28" s="7"/>
      <c r="E28" s="15" t="str">
        <f>IF(OR(NOT(ISNUMBER(C28)),NOT(ISNUMBER(D28))),"",IF(D28&lt;=0,"",ROUND(C28/D28,2)))</f>
        <v/>
      </c>
      <c r="F28" s="15" t="str">
        <f>IF(NOT(ISNUMBER(E28)),"",ROUND(E28*(1+IF(B28="à l'emporter",$B$5,$B$4)),2))</f>
        <v/>
      </c>
      <c r="G28" s="6"/>
      <c r="H28" s="15" t="str">
        <f>IF(NOT(ISNUMBER(G28)),"",ROUND(G28/(1+IF(B28="à l'emporter",$B$5,$B$4)),2))</f>
        <v/>
      </c>
      <c r="I28" s="19" t="str">
        <f>IF(OR(NOT(ISNUMBER(C28)),NOT(ISNUMBER(H28))),"",IF(H28&lt;=0,"",C28/H28))</f>
        <v/>
      </c>
      <c r="J28" s="15" t="str">
        <f>IF(OR(NOT(ISNUMBER(C28)),NOT(ISNUMBER(H28))),"",ROUND(H28-C28,2))</f>
        <v/>
      </c>
      <c r="K28" s="10" t="str">
        <f>IF(A28="","",IF(NOT(ISNUMBER(C28)),"plat introuvable ou sans coût matière",IF(INDEX('Plats'!$J$5:$J$34,MATCH(A28,'Plats'!$H$5:$H$34,0))&gt;0,"plat incomplet, vérifier les remarques dans la feuille «Plats»",IF(B28="","choisir le canal (sinon sur place)",IF(NOT(ISNUMBER(D28)),"saisir la valeur cible",IF(NOT(ISNUMBER(G28)),"saisir le prix de la carte",""))))))</f>
        <v/>
      </c>
    </row>
    <row r="29" spans="1:11" x14ac:dyDescent="0.25">
      <c r="A29" s="5"/>
      <c r="B29" s="5"/>
      <c r="C29" s="15" t="str">
        <f>IF(A29="","",IF(ISNUMBER(MATCH(A29,'Plats'!$H$5:$H$34,0)),INDEX('Plats'!$I$5:$I$34,MATCH(A29,'Plats'!$H$5:$H$34,0)),""))</f>
        <v/>
      </c>
      <c r="D29" s="7"/>
      <c r="E29" s="15" t="str">
        <f>IF(OR(NOT(ISNUMBER(C29)),NOT(ISNUMBER(D29))),"",IF(D29&lt;=0,"",ROUND(C29/D29,2)))</f>
        <v/>
      </c>
      <c r="F29" s="15" t="str">
        <f>IF(NOT(ISNUMBER(E29)),"",ROUND(E29*(1+IF(B29="à l'emporter",$B$5,$B$4)),2))</f>
        <v/>
      </c>
      <c r="G29" s="6"/>
      <c r="H29" s="15" t="str">
        <f>IF(NOT(ISNUMBER(G29)),"",ROUND(G29/(1+IF(B29="à l'emporter",$B$5,$B$4)),2))</f>
        <v/>
      </c>
      <c r="I29" s="19" t="str">
        <f>IF(OR(NOT(ISNUMBER(C29)),NOT(ISNUMBER(H29))),"",IF(H29&lt;=0,"",C29/H29))</f>
        <v/>
      </c>
      <c r="J29" s="15" t="str">
        <f>IF(OR(NOT(ISNUMBER(C29)),NOT(ISNUMBER(H29))),"",ROUND(H29-C29,2))</f>
        <v/>
      </c>
      <c r="K29" s="10" t="str">
        <f>IF(A29="","",IF(NOT(ISNUMBER(C29)),"plat introuvable ou sans coût matière",IF(INDEX('Plats'!$J$5:$J$34,MATCH(A29,'Plats'!$H$5:$H$34,0))&gt;0,"plat incomplet, vérifier les remarques dans la feuille «Plats»",IF(B29="","choisir le canal (sinon sur place)",IF(NOT(ISNUMBER(D29)),"saisir la valeur cible",IF(NOT(ISNUMBER(G29)),"saisir le prix de la carte",""))))))</f>
        <v/>
      </c>
    </row>
    <row r="30" spans="1:11" x14ac:dyDescent="0.25">
      <c r="A30" s="5"/>
      <c r="B30" s="5"/>
      <c r="C30" s="15" t="str">
        <f>IF(A30="","",IF(ISNUMBER(MATCH(A30,'Plats'!$H$5:$H$34,0)),INDEX('Plats'!$I$5:$I$34,MATCH(A30,'Plats'!$H$5:$H$34,0)),""))</f>
        <v/>
      </c>
      <c r="D30" s="7"/>
      <c r="E30" s="15" t="str">
        <f>IF(OR(NOT(ISNUMBER(C30)),NOT(ISNUMBER(D30))),"",IF(D30&lt;=0,"",ROUND(C30/D30,2)))</f>
        <v/>
      </c>
      <c r="F30" s="15" t="str">
        <f>IF(NOT(ISNUMBER(E30)),"",ROUND(E30*(1+IF(B30="à l'emporter",$B$5,$B$4)),2))</f>
        <v/>
      </c>
      <c r="G30" s="6"/>
      <c r="H30" s="15" t="str">
        <f>IF(NOT(ISNUMBER(G30)),"",ROUND(G30/(1+IF(B30="à l'emporter",$B$5,$B$4)),2))</f>
        <v/>
      </c>
      <c r="I30" s="19" t="str">
        <f>IF(OR(NOT(ISNUMBER(C30)),NOT(ISNUMBER(H30))),"",IF(H30&lt;=0,"",C30/H30))</f>
        <v/>
      </c>
      <c r="J30" s="15" t="str">
        <f>IF(OR(NOT(ISNUMBER(C30)),NOT(ISNUMBER(H30))),"",ROUND(H30-C30,2))</f>
        <v/>
      </c>
      <c r="K30" s="10" t="str">
        <f>IF(A30="","",IF(NOT(ISNUMBER(C30)),"plat introuvable ou sans coût matière",IF(INDEX('Plats'!$J$5:$J$34,MATCH(A30,'Plats'!$H$5:$H$34,0))&gt;0,"plat incomplet, vérifier les remarques dans la feuille «Plats»",IF(B30="","choisir le canal (sinon sur place)",IF(NOT(ISNUMBER(D30)),"saisir la valeur cible",IF(NOT(ISNUMBER(G30)),"saisir le prix de la carte",""))))))</f>
        <v/>
      </c>
    </row>
    <row r="31" spans="1:11" x14ac:dyDescent="0.25">
      <c r="A31" s="5"/>
      <c r="B31" s="5"/>
      <c r="C31" s="15" t="str">
        <f>IF(A31="","",IF(ISNUMBER(MATCH(A31,'Plats'!$H$5:$H$34,0)),INDEX('Plats'!$I$5:$I$34,MATCH(A31,'Plats'!$H$5:$H$34,0)),""))</f>
        <v/>
      </c>
      <c r="D31" s="7"/>
      <c r="E31" s="15" t="str">
        <f>IF(OR(NOT(ISNUMBER(C31)),NOT(ISNUMBER(D31))),"",IF(D31&lt;=0,"",ROUND(C31/D31,2)))</f>
        <v/>
      </c>
      <c r="F31" s="15" t="str">
        <f>IF(NOT(ISNUMBER(E31)),"",ROUND(E31*(1+IF(B31="à l'emporter",$B$5,$B$4)),2))</f>
        <v/>
      </c>
      <c r="G31" s="6"/>
      <c r="H31" s="15" t="str">
        <f>IF(NOT(ISNUMBER(G31)),"",ROUND(G31/(1+IF(B31="à l'emporter",$B$5,$B$4)),2))</f>
        <v/>
      </c>
      <c r="I31" s="19" t="str">
        <f>IF(OR(NOT(ISNUMBER(C31)),NOT(ISNUMBER(H31))),"",IF(H31&lt;=0,"",C31/H31))</f>
        <v/>
      </c>
      <c r="J31" s="15" t="str">
        <f>IF(OR(NOT(ISNUMBER(C31)),NOT(ISNUMBER(H31))),"",ROUND(H31-C31,2))</f>
        <v/>
      </c>
      <c r="K31" s="10" t="str">
        <f>IF(A31="","",IF(NOT(ISNUMBER(C31)),"plat introuvable ou sans coût matière",IF(INDEX('Plats'!$J$5:$J$34,MATCH(A31,'Plats'!$H$5:$H$34,0))&gt;0,"plat incomplet, vérifier les remarques dans la feuille «Plats»",IF(B31="","choisir le canal (sinon sur place)",IF(NOT(ISNUMBER(D31)),"saisir la valeur cible",IF(NOT(ISNUMBER(G31)),"saisir le prix de la carte",""))))))</f>
        <v/>
      </c>
    </row>
    <row r="32" spans="1:11" x14ac:dyDescent="0.25">
      <c r="A32" s="5"/>
      <c r="B32" s="5"/>
      <c r="C32" s="15" t="str">
        <f>IF(A32="","",IF(ISNUMBER(MATCH(A32,'Plats'!$H$5:$H$34,0)),INDEX('Plats'!$I$5:$I$34,MATCH(A32,'Plats'!$H$5:$H$34,0)),""))</f>
        <v/>
      </c>
      <c r="D32" s="7"/>
      <c r="E32" s="15" t="str">
        <f>IF(OR(NOT(ISNUMBER(C32)),NOT(ISNUMBER(D32))),"",IF(D32&lt;=0,"",ROUND(C32/D32,2)))</f>
        <v/>
      </c>
      <c r="F32" s="15" t="str">
        <f>IF(NOT(ISNUMBER(E32)),"",ROUND(E32*(1+IF(B32="à l'emporter",$B$5,$B$4)),2))</f>
        <v/>
      </c>
      <c r="G32" s="6"/>
      <c r="H32" s="15" t="str">
        <f>IF(NOT(ISNUMBER(G32)),"",ROUND(G32/(1+IF(B32="à l'emporter",$B$5,$B$4)),2))</f>
        <v/>
      </c>
      <c r="I32" s="19" t="str">
        <f>IF(OR(NOT(ISNUMBER(C32)),NOT(ISNUMBER(H32))),"",IF(H32&lt;=0,"",C32/H32))</f>
        <v/>
      </c>
      <c r="J32" s="15" t="str">
        <f>IF(OR(NOT(ISNUMBER(C32)),NOT(ISNUMBER(H32))),"",ROUND(H32-C32,2))</f>
        <v/>
      </c>
      <c r="K32" s="10" t="str">
        <f>IF(A32="","",IF(NOT(ISNUMBER(C32)),"plat introuvable ou sans coût matière",IF(INDEX('Plats'!$J$5:$J$34,MATCH(A32,'Plats'!$H$5:$H$34,0))&gt;0,"plat incomplet, vérifier les remarques dans la feuille «Plats»",IF(B32="","choisir le canal (sinon sur place)",IF(NOT(ISNUMBER(D32)),"saisir la valeur cible",IF(NOT(ISNUMBER(G32)),"saisir le prix de la carte",""))))))</f>
        <v/>
      </c>
    </row>
    <row r="33" spans="1:11" x14ac:dyDescent="0.25">
      <c r="A33" s="5"/>
      <c r="B33" s="5"/>
      <c r="C33" s="15" t="str">
        <f>IF(A33="","",IF(ISNUMBER(MATCH(A33,'Plats'!$H$5:$H$34,0)),INDEX('Plats'!$I$5:$I$34,MATCH(A33,'Plats'!$H$5:$H$34,0)),""))</f>
        <v/>
      </c>
      <c r="D33" s="7"/>
      <c r="E33" s="15" t="str">
        <f>IF(OR(NOT(ISNUMBER(C33)),NOT(ISNUMBER(D33))),"",IF(D33&lt;=0,"",ROUND(C33/D33,2)))</f>
        <v/>
      </c>
      <c r="F33" s="15" t="str">
        <f>IF(NOT(ISNUMBER(E33)),"",ROUND(E33*(1+IF(B33="à l'emporter",$B$5,$B$4)),2))</f>
        <v/>
      </c>
      <c r="G33" s="6"/>
      <c r="H33" s="15" t="str">
        <f>IF(NOT(ISNUMBER(G33)),"",ROUND(G33/(1+IF(B33="à l'emporter",$B$5,$B$4)),2))</f>
        <v/>
      </c>
      <c r="I33" s="19" t="str">
        <f>IF(OR(NOT(ISNUMBER(C33)),NOT(ISNUMBER(H33))),"",IF(H33&lt;=0,"",C33/H33))</f>
        <v/>
      </c>
      <c r="J33" s="15" t="str">
        <f>IF(OR(NOT(ISNUMBER(C33)),NOT(ISNUMBER(H33))),"",ROUND(H33-C33,2))</f>
        <v/>
      </c>
      <c r="K33" s="10" t="str">
        <f>IF(A33="","",IF(NOT(ISNUMBER(C33)),"plat introuvable ou sans coût matière",IF(INDEX('Plats'!$J$5:$J$34,MATCH(A33,'Plats'!$H$5:$H$34,0))&gt;0,"plat incomplet, vérifier les remarques dans la feuille «Plats»",IF(B33="","choisir le canal (sinon sur place)",IF(NOT(ISNUMBER(D33)),"saisir la valeur cible",IF(NOT(ISNUMBER(G33)),"saisir le prix de la carte",""))))))</f>
        <v/>
      </c>
    </row>
    <row r="34" spans="1:11" x14ac:dyDescent="0.25">
      <c r="A34" s="5"/>
      <c r="B34" s="5"/>
      <c r="C34" s="15" t="str">
        <f>IF(A34="","",IF(ISNUMBER(MATCH(A34,'Plats'!$H$5:$H$34,0)),INDEX('Plats'!$I$5:$I$34,MATCH(A34,'Plats'!$H$5:$H$34,0)),""))</f>
        <v/>
      </c>
      <c r="D34" s="7"/>
      <c r="E34" s="15" t="str">
        <f>IF(OR(NOT(ISNUMBER(C34)),NOT(ISNUMBER(D34))),"",IF(D34&lt;=0,"",ROUND(C34/D34,2)))</f>
        <v/>
      </c>
      <c r="F34" s="15" t="str">
        <f>IF(NOT(ISNUMBER(E34)),"",ROUND(E34*(1+IF(B34="à l'emporter",$B$5,$B$4)),2))</f>
        <v/>
      </c>
      <c r="G34" s="6"/>
      <c r="H34" s="15" t="str">
        <f>IF(NOT(ISNUMBER(G34)),"",ROUND(G34/(1+IF(B34="à l'emporter",$B$5,$B$4)),2))</f>
        <v/>
      </c>
      <c r="I34" s="19" t="str">
        <f>IF(OR(NOT(ISNUMBER(C34)),NOT(ISNUMBER(H34))),"",IF(H34&lt;=0,"",C34/H34))</f>
        <v/>
      </c>
      <c r="J34" s="15" t="str">
        <f>IF(OR(NOT(ISNUMBER(C34)),NOT(ISNUMBER(H34))),"",ROUND(H34-C34,2))</f>
        <v/>
      </c>
      <c r="K34" s="10" t="str">
        <f>IF(A34="","",IF(NOT(ISNUMBER(C34)),"plat introuvable ou sans coût matière",IF(INDEX('Plats'!$J$5:$J$34,MATCH(A34,'Plats'!$H$5:$H$34,0))&gt;0,"plat incomplet, vérifier les remarques dans la feuille «Plats»",IF(B34="","choisir le canal (sinon sur place)",IF(NOT(ISNUMBER(D34)),"saisir la valeur cible",IF(NOT(ISNUMBER(G34)),"saisir le prix de la carte",""))))))</f>
        <v/>
      </c>
    </row>
    <row r="35" spans="1:11" x14ac:dyDescent="0.25">
      <c r="A35" s="5"/>
      <c r="B35" s="5"/>
      <c r="C35" s="15" t="str">
        <f>IF(A35="","",IF(ISNUMBER(MATCH(A35,'Plats'!$H$5:$H$34,0)),INDEX('Plats'!$I$5:$I$34,MATCH(A35,'Plats'!$H$5:$H$34,0)),""))</f>
        <v/>
      </c>
      <c r="D35" s="7"/>
      <c r="E35" s="15" t="str">
        <f>IF(OR(NOT(ISNUMBER(C35)),NOT(ISNUMBER(D35))),"",IF(D35&lt;=0,"",ROUND(C35/D35,2)))</f>
        <v/>
      </c>
      <c r="F35" s="15" t="str">
        <f>IF(NOT(ISNUMBER(E35)),"",ROUND(E35*(1+IF(B35="à l'emporter",$B$5,$B$4)),2))</f>
        <v/>
      </c>
      <c r="G35" s="6"/>
      <c r="H35" s="15" t="str">
        <f>IF(NOT(ISNUMBER(G35)),"",ROUND(G35/(1+IF(B35="à l'emporter",$B$5,$B$4)),2))</f>
        <v/>
      </c>
      <c r="I35" s="19" t="str">
        <f>IF(OR(NOT(ISNUMBER(C35)),NOT(ISNUMBER(H35))),"",IF(H35&lt;=0,"",C35/H35))</f>
        <v/>
      </c>
      <c r="J35" s="15" t="str">
        <f>IF(OR(NOT(ISNUMBER(C35)),NOT(ISNUMBER(H35))),"",ROUND(H35-C35,2))</f>
        <v/>
      </c>
      <c r="K35" s="10" t="str">
        <f>IF(A35="","",IF(NOT(ISNUMBER(C35)),"plat introuvable ou sans coût matière",IF(INDEX('Plats'!$J$5:$J$34,MATCH(A35,'Plats'!$H$5:$H$34,0))&gt;0,"plat incomplet, vérifier les remarques dans la feuille «Plats»",IF(B35="","choisir le canal (sinon sur place)",IF(NOT(ISNUMBER(D35)),"saisir la valeur cible",IF(NOT(ISNUMBER(G35)),"saisir le prix de la carte",""))))))</f>
        <v/>
      </c>
    </row>
    <row r="36" spans="1:11" x14ac:dyDescent="0.25">
      <c r="A36" s="5"/>
      <c r="B36" s="5"/>
      <c r="C36" s="15" t="str">
        <f>IF(A36="","",IF(ISNUMBER(MATCH(A36,'Plats'!$H$5:$H$34,0)),INDEX('Plats'!$I$5:$I$34,MATCH(A36,'Plats'!$H$5:$H$34,0)),""))</f>
        <v/>
      </c>
      <c r="D36" s="7"/>
      <c r="E36" s="15" t="str">
        <f>IF(OR(NOT(ISNUMBER(C36)),NOT(ISNUMBER(D36))),"",IF(D36&lt;=0,"",ROUND(C36/D36,2)))</f>
        <v/>
      </c>
      <c r="F36" s="15" t="str">
        <f>IF(NOT(ISNUMBER(E36)),"",ROUND(E36*(1+IF(B36="à l'emporter",$B$5,$B$4)),2))</f>
        <v/>
      </c>
      <c r="G36" s="6"/>
      <c r="H36" s="15" t="str">
        <f>IF(NOT(ISNUMBER(G36)),"",ROUND(G36/(1+IF(B36="à l'emporter",$B$5,$B$4)),2))</f>
        <v/>
      </c>
      <c r="I36" s="19" t="str">
        <f>IF(OR(NOT(ISNUMBER(C36)),NOT(ISNUMBER(H36))),"",IF(H36&lt;=0,"",C36/H36))</f>
        <v/>
      </c>
      <c r="J36" s="15" t="str">
        <f>IF(OR(NOT(ISNUMBER(C36)),NOT(ISNUMBER(H36))),"",ROUND(H36-C36,2))</f>
        <v/>
      </c>
      <c r="K36" s="10" t="str">
        <f>IF(A36="","",IF(NOT(ISNUMBER(C36)),"plat introuvable ou sans coût matière",IF(INDEX('Plats'!$J$5:$J$34,MATCH(A36,'Plats'!$H$5:$H$34,0))&gt;0,"plat incomplet, vérifier les remarques dans la feuille «Plats»",IF(B36="","choisir le canal (sinon sur place)",IF(NOT(ISNUMBER(D36)),"saisir la valeur cible",IF(NOT(ISNUMBER(G36)),"saisir le prix de la carte",""))))))</f>
        <v/>
      </c>
    </row>
    <row r="37" spans="1:11" x14ac:dyDescent="0.25">
      <c r="A37" s="5"/>
      <c r="B37" s="5"/>
      <c r="C37" s="15" t="str">
        <f>IF(A37="","",IF(ISNUMBER(MATCH(A37,'Plats'!$H$5:$H$34,0)),INDEX('Plats'!$I$5:$I$34,MATCH(A37,'Plats'!$H$5:$H$34,0)),""))</f>
        <v/>
      </c>
      <c r="D37" s="7"/>
      <c r="E37" s="15" t="str">
        <f>IF(OR(NOT(ISNUMBER(C37)),NOT(ISNUMBER(D37))),"",IF(D37&lt;=0,"",ROUND(C37/D37,2)))</f>
        <v/>
      </c>
      <c r="F37" s="15" t="str">
        <f>IF(NOT(ISNUMBER(E37)),"",ROUND(E37*(1+IF(B37="à l'emporter",$B$5,$B$4)),2))</f>
        <v/>
      </c>
      <c r="G37" s="6"/>
      <c r="H37" s="15" t="str">
        <f>IF(NOT(ISNUMBER(G37)),"",ROUND(G37/(1+IF(B37="à l'emporter",$B$5,$B$4)),2))</f>
        <v/>
      </c>
      <c r="I37" s="19" t="str">
        <f>IF(OR(NOT(ISNUMBER(C37)),NOT(ISNUMBER(H37))),"",IF(H37&lt;=0,"",C37/H37))</f>
        <v/>
      </c>
      <c r="J37" s="15" t="str">
        <f>IF(OR(NOT(ISNUMBER(C37)),NOT(ISNUMBER(H37))),"",ROUND(H37-C37,2))</f>
        <v/>
      </c>
      <c r="K37" s="10" t="str">
        <f>IF(A37="","",IF(NOT(ISNUMBER(C37)),"plat introuvable ou sans coût matière",IF(INDEX('Plats'!$J$5:$J$34,MATCH(A37,'Plats'!$H$5:$H$34,0))&gt;0,"plat incomplet, vérifier les remarques dans la feuille «Plats»",IF(B37="","choisir le canal (sinon sur place)",IF(NOT(ISNUMBER(D37)),"saisir la valeur cible",IF(NOT(ISNUMBER(G37)),"saisir le prix de la carte",""))))))</f>
        <v/>
      </c>
    </row>
    <row r="38" spans="1:11" x14ac:dyDescent="0.25">
      <c r="A38" s="5"/>
      <c r="B38" s="5"/>
      <c r="C38" s="15" t="str">
        <f>IF(A38="","",IF(ISNUMBER(MATCH(A38,'Plats'!$H$5:$H$34,0)),INDEX('Plats'!$I$5:$I$34,MATCH(A38,'Plats'!$H$5:$H$34,0)),""))</f>
        <v/>
      </c>
      <c r="D38" s="7"/>
      <c r="E38" s="15" t="str">
        <f>IF(OR(NOT(ISNUMBER(C38)),NOT(ISNUMBER(D38))),"",IF(D38&lt;=0,"",ROUND(C38/D38,2)))</f>
        <v/>
      </c>
      <c r="F38" s="15" t="str">
        <f>IF(NOT(ISNUMBER(E38)),"",ROUND(E38*(1+IF(B38="à l'emporter",$B$5,$B$4)),2))</f>
        <v/>
      </c>
      <c r="G38" s="6"/>
      <c r="H38" s="15" t="str">
        <f>IF(NOT(ISNUMBER(G38)),"",ROUND(G38/(1+IF(B38="à l'emporter",$B$5,$B$4)),2))</f>
        <v/>
      </c>
      <c r="I38" s="19" t="str">
        <f>IF(OR(NOT(ISNUMBER(C38)),NOT(ISNUMBER(H38))),"",IF(H38&lt;=0,"",C38/H38))</f>
        <v/>
      </c>
      <c r="J38" s="15" t="str">
        <f>IF(OR(NOT(ISNUMBER(C38)),NOT(ISNUMBER(H38))),"",ROUND(H38-C38,2))</f>
        <v/>
      </c>
      <c r="K38" s="10" t="str">
        <f>IF(A38="","",IF(NOT(ISNUMBER(C38)),"plat introuvable ou sans coût matière",IF(INDEX('Plats'!$J$5:$J$34,MATCH(A38,'Plats'!$H$5:$H$34,0))&gt;0,"plat incomplet, vérifier les remarques dans la feuille «Plats»",IF(B38="","choisir le canal (sinon sur place)",IF(NOT(ISNUMBER(D38)),"saisir la valeur cible",IF(NOT(ISNUMBER(G38)),"saisir le prix de la carte",""))))))</f>
        <v/>
      </c>
    </row>
    <row r="39" spans="1:11" x14ac:dyDescent="0.25">
      <c r="A39" s="5"/>
      <c r="B39" s="5"/>
      <c r="C39" s="15" t="str">
        <f>IF(A39="","",IF(ISNUMBER(MATCH(A39,'Plats'!$H$5:$H$34,0)),INDEX('Plats'!$I$5:$I$34,MATCH(A39,'Plats'!$H$5:$H$34,0)),""))</f>
        <v/>
      </c>
      <c r="D39" s="7"/>
      <c r="E39" s="15" t="str">
        <f>IF(OR(NOT(ISNUMBER(C39)),NOT(ISNUMBER(D39))),"",IF(D39&lt;=0,"",ROUND(C39/D39,2)))</f>
        <v/>
      </c>
      <c r="F39" s="15" t="str">
        <f>IF(NOT(ISNUMBER(E39)),"",ROUND(E39*(1+IF(B39="à l'emporter",$B$5,$B$4)),2))</f>
        <v/>
      </c>
      <c r="G39" s="6"/>
      <c r="H39" s="15" t="str">
        <f>IF(NOT(ISNUMBER(G39)),"",ROUND(G39/(1+IF(B39="à l'emporter",$B$5,$B$4)),2))</f>
        <v/>
      </c>
      <c r="I39" s="19" t="str">
        <f>IF(OR(NOT(ISNUMBER(C39)),NOT(ISNUMBER(H39))),"",IF(H39&lt;=0,"",C39/H39))</f>
        <v/>
      </c>
      <c r="J39" s="15" t="str">
        <f>IF(OR(NOT(ISNUMBER(C39)),NOT(ISNUMBER(H39))),"",ROUND(H39-C39,2))</f>
        <v/>
      </c>
      <c r="K39" s="10" t="str">
        <f>IF(A39="","",IF(NOT(ISNUMBER(C39)),"plat introuvable ou sans coût matière",IF(INDEX('Plats'!$J$5:$J$34,MATCH(A39,'Plats'!$H$5:$H$34,0))&gt;0,"plat incomplet, vérifier les remarques dans la feuille «Plats»",IF(B39="","choisir le canal (sinon sur place)",IF(NOT(ISNUMBER(D39)),"saisir la valeur cible",IF(NOT(ISNUMBER(G39)),"saisir le prix de la carte",""))))))</f>
        <v/>
      </c>
    </row>
    <row r="40" spans="1:11" x14ac:dyDescent="0.25">
      <c r="A40" s="5"/>
      <c r="B40" s="5"/>
      <c r="C40" s="15" t="str">
        <f>IF(A40="","",IF(ISNUMBER(MATCH(A40,'Plats'!$H$5:$H$34,0)),INDEX('Plats'!$I$5:$I$34,MATCH(A40,'Plats'!$H$5:$H$34,0)),""))</f>
        <v/>
      </c>
      <c r="D40" s="7"/>
      <c r="E40" s="15" t="str">
        <f>IF(OR(NOT(ISNUMBER(C40)),NOT(ISNUMBER(D40))),"",IF(D40&lt;=0,"",ROUND(C40/D40,2)))</f>
        <v/>
      </c>
      <c r="F40" s="15" t="str">
        <f>IF(NOT(ISNUMBER(E40)),"",ROUND(E40*(1+IF(B40="à l'emporter",$B$5,$B$4)),2))</f>
        <v/>
      </c>
      <c r="G40" s="6"/>
      <c r="H40" s="15" t="str">
        <f>IF(NOT(ISNUMBER(G40)),"",ROUND(G40/(1+IF(B40="à l'emporter",$B$5,$B$4)),2))</f>
        <v/>
      </c>
      <c r="I40" s="19" t="str">
        <f>IF(OR(NOT(ISNUMBER(C40)),NOT(ISNUMBER(H40))),"",IF(H40&lt;=0,"",C40/H40))</f>
        <v/>
      </c>
      <c r="J40" s="15" t="str">
        <f>IF(OR(NOT(ISNUMBER(C40)),NOT(ISNUMBER(H40))),"",ROUND(H40-C40,2))</f>
        <v/>
      </c>
      <c r="K40" s="10" t="str">
        <f>IF(A40="","",IF(NOT(ISNUMBER(C40)),"plat introuvable ou sans coût matière",IF(INDEX('Plats'!$J$5:$J$34,MATCH(A40,'Plats'!$H$5:$H$34,0))&gt;0,"plat incomplet, vérifier les remarques dans la feuille «Plats»",IF(B40="","choisir le canal (sinon sur place)",IF(NOT(ISNUMBER(D40)),"saisir la valeur cible",IF(NOT(ISNUMBER(G40)),"saisir le prix de la carte",""))))))</f>
        <v/>
      </c>
    </row>
    <row r="41" spans="1:11" x14ac:dyDescent="0.25">
      <c r="A41" s="5"/>
      <c r="B41" s="5"/>
      <c r="C41" s="15" t="str">
        <f>IF(A41="","",IF(ISNUMBER(MATCH(A41,'Plats'!$H$5:$H$34,0)),INDEX('Plats'!$I$5:$I$34,MATCH(A41,'Plats'!$H$5:$H$34,0)),""))</f>
        <v/>
      </c>
      <c r="D41" s="7"/>
      <c r="E41" s="15" t="str">
        <f>IF(OR(NOT(ISNUMBER(C41)),NOT(ISNUMBER(D41))),"",IF(D41&lt;=0,"",ROUND(C41/D41,2)))</f>
        <v/>
      </c>
      <c r="F41" s="15" t="str">
        <f>IF(NOT(ISNUMBER(E41)),"",ROUND(E41*(1+IF(B41="à l'emporter",$B$5,$B$4)),2))</f>
        <v/>
      </c>
      <c r="G41" s="6"/>
      <c r="H41" s="15" t="str">
        <f>IF(NOT(ISNUMBER(G41)),"",ROUND(G41/(1+IF(B41="à l'emporter",$B$5,$B$4)),2))</f>
        <v/>
      </c>
      <c r="I41" s="19" t="str">
        <f>IF(OR(NOT(ISNUMBER(C41)),NOT(ISNUMBER(H41))),"",IF(H41&lt;=0,"",C41/H41))</f>
        <v/>
      </c>
      <c r="J41" s="15" t="str">
        <f>IF(OR(NOT(ISNUMBER(C41)),NOT(ISNUMBER(H41))),"",ROUND(H41-C41,2))</f>
        <v/>
      </c>
      <c r="K41" s="10" t="str">
        <f>IF(A41="","",IF(NOT(ISNUMBER(C41)),"plat introuvable ou sans coût matière",IF(INDEX('Plats'!$J$5:$J$34,MATCH(A41,'Plats'!$H$5:$H$34,0))&gt;0,"plat incomplet, vérifier les remarques dans la feuille «Plats»",IF(B41="","choisir le canal (sinon sur place)",IF(NOT(ISNUMBER(D41)),"saisir la valeur cible",IF(NOT(ISNUMBER(G41)),"saisir le prix de la carte",""))))))</f>
        <v/>
      </c>
    </row>
    <row r="42" spans="1:11" x14ac:dyDescent="0.25">
      <c r="A42" s="5"/>
      <c r="B42" s="5"/>
      <c r="C42" s="15" t="str">
        <f>IF(A42="","",IF(ISNUMBER(MATCH(A42,'Plats'!$H$5:$H$34,0)),INDEX('Plats'!$I$5:$I$34,MATCH(A42,'Plats'!$H$5:$H$34,0)),""))</f>
        <v/>
      </c>
      <c r="D42" s="7"/>
      <c r="E42" s="15" t="str">
        <f>IF(OR(NOT(ISNUMBER(C42)),NOT(ISNUMBER(D42))),"",IF(D42&lt;=0,"",ROUND(C42/D42,2)))</f>
        <v/>
      </c>
      <c r="F42" s="15" t="str">
        <f>IF(NOT(ISNUMBER(E42)),"",ROUND(E42*(1+IF(B42="à l'emporter",$B$5,$B$4)),2))</f>
        <v/>
      </c>
      <c r="G42" s="6"/>
      <c r="H42" s="15" t="str">
        <f>IF(NOT(ISNUMBER(G42)),"",ROUND(G42/(1+IF(B42="à l'emporter",$B$5,$B$4)),2))</f>
        <v/>
      </c>
      <c r="I42" s="19" t="str">
        <f>IF(OR(NOT(ISNUMBER(C42)),NOT(ISNUMBER(H42))),"",IF(H42&lt;=0,"",C42/H42))</f>
        <v/>
      </c>
      <c r="J42" s="15" t="str">
        <f>IF(OR(NOT(ISNUMBER(C42)),NOT(ISNUMBER(H42))),"",ROUND(H42-C42,2))</f>
        <v/>
      </c>
      <c r="K42" s="10" t="str">
        <f>IF(A42="","",IF(NOT(ISNUMBER(C42)),"plat introuvable ou sans coût matière",IF(INDEX('Plats'!$J$5:$J$34,MATCH(A42,'Plats'!$H$5:$H$34,0))&gt;0,"plat incomplet, vérifier les remarques dans la feuille «Plats»",IF(B42="","choisir le canal (sinon sur place)",IF(NOT(ISNUMBER(D42)),"saisir la valeur cible",IF(NOT(ISNUMBER(G42)),"saisir le prix de la carte",""))))))</f>
        <v/>
      </c>
    </row>
    <row r="43" spans="1:11" x14ac:dyDescent="0.25">
      <c r="A43" s="5"/>
      <c r="B43" s="5"/>
      <c r="C43" s="15" t="str">
        <f>IF(A43="","",IF(ISNUMBER(MATCH(A43,'Plats'!$H$5:$H$34,0)),INDEX('Plats'!$I$5:$I$34,MATCH(A43,'Plats'!$H$5:$H$34,0)),""))</f>
        <v/>
      </c>
      <c r="D43" s="7"/>
      <c r="E43" s="15" t="str">
        <f>IF(OR(NOT(ISNUMBER(C43)),NOT(ISNUMBER(D43))),"",IF(D43&lt;=0,"",ROUND(C43/D43,2)))</f>
        <v/>
      </c>
      <c r="F43" s="15" t="str">
        <f>IF(NOT(ISNUMBER(E43)),"",ROUND(E43*(1+IF(B43="à l'emporter",$B$5,$B$4)),2))</f>
        <v/>
      </c>
      <c r="G43" s="6"/>
      <c r="H43" s="15" t="str">
        <f>IF(NOT(ISNUMBER(G43)),"",ROUND(G43/(1+IF(B43="à l'emporter",$B$5,$B$4)),2))</f>
        <v/>
      </c>
      <c r="I43" s="19" t="str">
        <f>IF(OR(NOT(ISNUMBER(C43)),NOT(ISNUMBER(H43))),"",IF(H43&lt;=0,"",C43/H43))</f>
        <v/>
      </c>
      <c r="J43" s="15" t="str">
        <f>IF(OR(NOT(ISNUMBER(C43)),NOT(ISNUMBER(H43))),"",ROUND(H43-C43,2))</f>
        <v/>
      </c>
      <c r="K43" s="10" t="str">
        <f>IF(A43="","",IF(NOT(ISNUMBER(C43)),"plat introuvable ou sans coût matière",IF(INDEX('Plats'!$J$5:$J$34,MATCH(A43,'Plats'!$H$5:$H$34,0))&gt;0,"plat incomplet, vérifier les remarques dans la feuille «Plats»",IF(B43="","choisir le canal (sinon sur place)",IF(NOT(ISNUMBER(D43)),"saisir la valeur cible",IF(NOT(ISNUMBER(G43)),"saisir le prix de la carte",""))))))</f>
        <v/>
      </c>
    </row>
    <row r="44" spans="1:11" x14ac:dyDescent="0.25">
      <c r="A44" s="5"/>
      <c r="B44" s="5"/>
      <c r="C44" s="15" t="str">
        <f>IF(A44="","",IF(ISNUMBER(MATCH(A44,'Plats'!$H$5:$H$34,0)),INDEX('Plats'!$I$5:$I$34,MATCH(A44,'Plats'!$H$5:$H$34,0)),""))</f>
        <v/>
      </c>
      <c r="D44" s="7"/>
      <c r="E44" s="15" t="str">
        <f>IF(OR(NOT(ISNUMBER(C44)),NOT(ISNUMBER(D44))),"",IF(D44&lt;=0,"",ROUND(C44/D44,2)))</f>
        <v/>
      </c>
      <c r="F44" s="15" t="str">
        <f>IF(NOT(ISNUMBER(E44)),"",ROUND(E44*(1+IF(B44="à l'emporter",$B$5,$B$4)),2))</f>
        <v/>
      </c>
      <c r="G44" s="6"/>
      <c r="H44" s="15" t="str">
        <f>IF(NOT(ISNUMBER(G44)),"",ROUND(G44/(1+IF(B44="à l'emporter",$B$5,$B$4)),2))</f>
        <v/>
      </c>
      <c r="I44" s="19" t="str">
        <f>IF(OR(NOT(ISNUMBER(C44)),NOT(ISNUMBER(H44))),"",IF(H44&lt;=0,"",C44/H44))</f>
        <v/>
      </c>
      <c r="J44" s="15" t="str">
        <f>IF(OR(NOT(ISNUMBER(C44)),NOT(ISNUMBER(H44))),"",ROUND(H44-C44,2))</f>
        <v/>
      </c>
      <c r="K44" s="10" t="str">
        <f>IF(A44="","",IF(NOT(ISNUMBER(C44)),"plat introuvable ou sans coût matière",IF(INDEX('Plats'!$J$5:$J$34,MATCH(A44,'Plats'!$H$5:$H$34,0))&gt;0,"plat incomplet, vérifier les remarques dans la feuille «Plats»",IF(B44="","choisir le canal (sinon sur place)",IF(NOT(ISNUMBER(D44)),"saisir la valeur cible",IF(NOT(ISNUMBER(G44)),"saisir le prix de la carte",""))))))</f>
        <v/>
      </c>
    </row>
    <row r="45" spans="1:11" x14ac:dyDescent="0.25">
      <c r="A45" s="5"/>
      <c r="B45" s="5"/>
      <c r="C45" s="15" t="str">
        <f>IF(A45="","",IF(ISNUMBER(MATCH(A45,'Plats'!$H$5:$H$34,0)),INDEX('Plats'!$I$5:$I$34,MATCH(A45,'Plats'!$H$5:$H$34,0)),""))</f>
        <v/>
      </c>
      <c r="D45" s="7"/>
      <c r="E45" s="15" t="str">
        <f>IF(OR(NOT(ISNUMBER(C45)),NOT(ISNUMBER(D45))),"",IF(D45&lt;=0,"",ROUND(C45/D45,2)))</f>
        <v/>
      </c>
      <c r="F45" s="15" t="str">
        <f>IF(NOT(ISNUMBER(E45)),"",ROUND(E45*(1+IF(B45="à l'emporter",$B$5,$B$4)),2))</f>
        <v/>
      </c>
      <c r="G45" s="6"/>
      <c r="H45" s="15" t="str">
        <f>IF(NOT(ISNUMBER(G45)),"",ROUND(G45/(1+IF(B45="à l'emporter",$B$5,$B$4)),2))</f>
        <v/>
      </c>
      <c r="I45" s="19" t="str">
        <f>IF(OR(NOT(ISNUMBER(C45)),NOT(ISNUMBER(H45))),"",IF(H45&lt;=0,"",C45/H45))</f>
        <v/>
      </c>
      <c r="J45" s="15" t="str">
        <f>IF(OR(NOT(ISNUMBER(C45)),NOT(ISNUMBER(H45))),"",ROUND(H45-C45,2))</f>
        <v/>
      </c>
      <c r="K45" s="10" t="str">
        <f>IF(A45="","",IF(NOT(ISNUMBER(C45)),"plat introuvable ou sans coût matière",IF(INDEX('Plats'!$J$5:$J$34,MATCH(A45,'Plats'!$H$5:$H$34,0))&gt;0,"plat incomplet, vérifier les remarques dans la feuille «Plats»",IF(B45="","choisir le canal (sinon sur place)",IF(NOT(ISNUMBER(D45)),"saisir la valeur cible",IF(NOT(ISNUMBER(G45)),"saisir le prix de la carte",""))))))</f>
        <v/>
      </c>
    </row>
    <row r="46" spans="1:11" x14ac:dyDescent="0.25">
      <c r="A46" s="5"/>
      <c r="B46" s="5"/>
      <c r="C46" s="15" t="str">
        <f>IF(A46="","",IF(ISNUMBER(MATCH(A46,'Plats'!$H$5:$H$34,0)),INDEX('Plats'!$I$5:$I$34,MATCH(A46,'Plats'!$H$5:$H$34,0)),""))</f>
        <v/>
      </c>
      <c r="D46" s="7"/>
      <c r="E46" s="15" t="str">
        <f>IF(OR(NOT(ISNUMBER(C46)),NOT(ISNUMBER(D46))),"",IF(D46&lt;=0,"",ROUND(C46/D46,2)))</f>
        <v/>
      </c>
      <c r="F46" s="15" t="str">
        <f>IF(NOT(ISNUMBER(E46)),"",ROUND(E46*(1+IF(B46="à l'emporter",$B$5,$B$4)),2))</f>
        <v/>
      </c>
      <c r="G46" s="6"/>
      <c r="H46" s="15" t="str">
        <f>IF(NOT(ISNUMBER(G46)),"",ROUND(G46/(1+IF(B46="à l'emporter",$B$5,$B$4)),2))</f>
        <v/>
      </c>
      <c r="I46" s="19" t="str">
        <f>IF(OR(NOT(ISNUMBER(C46)),NOT(ISNUMBER(H46))),"",IF(H46&lt;=0,"",C46/H46))</f>
        <v/>
      </c>
      <c r="J46" s="15" t="str">
        <f>IF(OR(NOT(ISNUMBER(C46)),NOT(ISNUMBER(H46))),"",ROUND(H46-C46,2))</f>
        <v/>
      </c>
      <c r="K46" s="10" t="str">
        <f>IF(A46="","",IF(NOT(ISNUMBER(C46)),"plat introuvable ou sans coût matière",IF(INDEX('Plats'!$J$5:$J$34,MATCH(A46,'Plats'!$H$5:$H$34,0))&gt;0,"plat incomplet, vérifier les remarques dans la feuille «Plats»",IF(B46="","choisir le canal (sinon sur place)",IF(NOT(ISNUMBER(D46)),"saisir la valeur cible",IF(NOT(ISNUMBER(G46)),"saisir le prix de la carte",""))))))</f>
        <v/>
      </c>
    </row>
    <row r="47" spans="1:11" x14ac:dyDescent="0.25">
      <c r="A47" s="5"/>
      <c r="B47" s="5"/>
      <c r="C47" s="15" t="str">
        <f>IF(A47="","",IF(ISNUMBER(MATCH(A47,'Plats'!$H$5:$H$34,0)),INDEX('Plats'!$I$5:$I$34,MATCH(A47,'Plats'!$H$5:$H$34,0)),""))</f>
        <v/>
      </c>
      <c r="D47" s="7"/>
      <c r="E47" s="15" t="str">
        <f>IF(OR(NOT(ISNUMBER(C47)),NOT(ISNUMBER(D47))),"",IF(D47&lt;=0,"",ROUND(C47/D47,2)))</f>
        <v/>
      </c>
      <c r="F47" s="15" t="str">
        <f>IF(NOT(ISNUMBER(E47)),"",ROUND(E47*(1+IF(B47="à l'emporter",$B$5,$B$4)),2))</f>
        <v/>
      </c>
      <c r="G47" s="6"/>
      <c r="H47" s="15" t="str">
        <f>IF(NOT(ISNUMBER(G47)),"",ROUND(G47/(1+IF(B47="à l'emporter",$B$5,$B$4)),2))</f>
        <v/>
      </c>
      <c r="I47" s="19" t="str">
        <f>IF(OR(NOT(ISNUMBER(C47)),NOT(ISNUMBER(H47))),"",IF(H47&lt;=0,"",C47/H47))</f>
        <v/>
      </c>
      <c r="J47" s="15" t="str">
        <f>IF(OR(NOT(ISNUMBER(C47)),NOT(ISNUMBER(H47))),"",ROUND(H47-C47,2))</f>
        <v/>
      </c>
      <c r="K47" s="10" t="str">
        <f>IF(A47="","",IF(NOT(ISNUMBER(C47)),"plat introuvable ou sans coût matière",IF(INDEX('Plats'!$J$5:$J$34,MATCH(A47,'Plats'!$H$5:$H$34,0))&gt;0,"plat incomplet, vérifier les remarques dans la feuille «Plats»",IF(B47="","choisir le canal (sinon sur place)",IF(NOT(ISNUMBER(D47)),"saisir la valeur cible",IF(NOT(ISNUMBER(G47)),"saisir le prix de la carte",""))))))</f>
        <v/>
      </c>
    </row>
    <row r="48" spans="1:11" x14ac:dyDescent="0.25">
      <c r="A48" s="5"/>
      <c r="B48" s="5"/>
      <c r="C48" s="15" t="str">
        <f>IF(A48="","",IF(ISNUMBER(MATCH(A48,'Plats'!$H$5:$H$34,0)),INDEX('Plats'!$I$5:$I$34,MATCH(A48,'Plats'!$H$5:$H$34,0)),""))</f>
        <v/>
      </c>
      <c r="D48" s="7"/>
      <c r="E48" s="15" t="str">
        <f>IF(OR(NOT(ISNUMBER(C48)),NOT(ISNUMBER(D48))),"",IF(D48&lt;=0,"",ROUND(C48/D48,2)))</f>
        <v/>
      </c>
      <c r="F48" s="15" t="str">
        <f>IF(NOT(ISNUMBER(E48)),"",ROUND(E48*(1+IF(B48="à l'emporter",$B$5,$B$4)),2))</f>
        <v/>
      </c>
      <c r="G48" s="6"/>
      <c r="H48" s="15" t="str">
        <f>IF(NOT(ISNUMBER(G48)),"",ROUND(G48/(1+IF(B48="à l'emporter",$B$5,$B$4)),2))</f>
        <v/>
      </c>
      <c r="I48" s="19" t="str">
        <f>IF(OR(NOT(ISNUMBER(C48)),NOT(ISNUMBER(H48))),"",IF(H48&lt;=0,"",C48/H48))</f>
        <v/>
      </c>
      <c r="J48" s="15" t="str">
        <f>IF(OR(NOT(ISNUMBER(C48)),NOT(ISNUMBER(H48))),"",ROUND(H48-C48,2))</f>
        <v/>
      </c>
      <c r="K48" s="10" t="str">
        <f>IF(A48="","",IF(NOT(ISNUMBER(C48)),"plat introuvable ou sans coût matière",IF(INDEX('Plats'!$J$5:$J$34,MATCH(A48,'Plats'!$H$5:$H$34,0))&gt;0,"plat incomplet, vérifier les remarques dans la feuille «Plats»",IF(B48="","choisir le canal (sinon sur place)",IF(NOT(ISNUMBER(D48)),"saisir la valeur cible",IF(NOT(ISNUMBER(G48)),"saisir le prix de la carte",""))))))</f>
        <v/>
      </c>
    </row>
    <row r="50" spans="1:1" x14ac:dyDescent="0.25">
      <c r="A50" s="2" t="s">
        <v>71</v>
      </c>
    </row>
  </sheetData>
  <mergeCells count="2">
    <mergeCell ref="A6:K6"/>
    <mergeCell ref="A7:K7"/>
  </mergeCells>
  <dataValidations count="2">
    <dataValidation type="list" allowBlank="1" sqref="A9:A48">
      <formula1>'Plats'!$H$5:$H$34</formula1>
    </dataValidation>
    <dataValidation type="list" allowBlank="1" sqref="B9:B48">
      <formula1>"sur place,à l'emporter"</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FormatPr defaultRowHeight="15" outlineLevelRow="0" outlineLevelCol="0" x14ac:dyDescent="55"/>
  <cols>
    <col min="1" max="1" width="90" customWidth="1"/>
    <col min="2" max="2" width="20" customWidth="1"/>
  </cols>
  <sheetData>
    <row r="1" spans="1:1" x14ac:dyDescent="0.25">
      <c r="A1" s="1" t="s">
        <v>72</v>
      </c>
    </row>
    <row r="2" spans="1:1" x14ac:dyDescent="0.25">
      <c r="A2" s="2" t="s">
        <v>73</v>
      </c>
    </row>
    <row r="4" spans="1:1" x14ac:dyDescent="0.25">
      <c r="A4" s="3" t="s">
        <v>74</v>
      </c>
    </row>
    <row r="6" spans="1:1" x14ac:dyDescent="0.25">
      <c r="A6" s="3" t="s">
        <v>75</v>
      </c>
    </row>
    <row r="7" spans="1:2" x14ac:dyDescent="0.25">
      <c r="A7" s="4" t="s">
        <v>76</v>
      </c>
      <c r="B7" s="4" t="s">
        <v>77</v>
      </c>
    </row>
    <row r="8" spans="1:2" x14ac:dyDescent="0.25">
      <c r="A8" s="20" t="s">
        <v>78</v>
      </c>
      <c r="B8" s="16">
        <v>1</v>
      </c>
    </row>
    <row r="9" spans="1:2" x14ac:dyDescent="0.25">
      <c r="A9" s="20" t="s">
        <v>79</v>
      </c>
      <c r="B9" s="16">
        <v>5</v>
      </c>
    </row>
    <row r="10" spans="1:2" x14ac:dyDescent="0.25">
      <c r="A10" s="20" t="s">
        <v>80</v>
      </c>
      <c r="B10" s="16">
        <v>8</v>
      </c>
    </row>
    <row r="12" spans="1:1" x14ac:dyDescent="0.25">
      <c r="A12" s="3" t="s">
        <v>81</v>
      </c>
    </row>
    <row r="14" spans="1:1" x14ac:dyDescent="0.25">
      <c r="A14" s="3" t="s">
        <v>82</v>
      </c>
    </row>
    <row r="16" spans="1:1" x14ac:dyDescent="0.25">
      <c r="A16" s="21" t="s">
        <v>83</v>
      </c>
    </row>
    <row r="17" spans="1:1" x14ac:dyDescent="0.25">
      <c r="A17" s="3" t="s">
        <v>84</v>
      </c>
    </row>
    <row r="19" spans="1:1" x14ac:dyDescent="0.25">
      <c r="A19" s="21" t="s">
        <v>85</v>
      </c>
    </row>
    <row r="20" spans="1:1" x14ac:dyDescent="0.25">
      <c r="A20" s="3" t="s">
        <v>86</v>
      </c>
    </row>
    <row r="22" spans="1:1" x14ac:dyDescent="0.25">
      <c r="A22" s="3" t="s">
        <v>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Mode d'emploi</vt:lpstr>
      <vt:lpstr>Ingrédients</vt:lpstr>
      <vt:lpstr>Recettes de base</vt:lpstr>
      <vt:lpstr>Plats</vt:lpstr>
      <vt:lpstr>Prix de vente</vt:lpstr>
      <vt:lpstr>Limite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2026-10-12T00:00:00Z</dcterms:created>
  <dcterms:modified xsi:type="dcterms:W3CDTF">2026-10-12T00:00:00Z</dcterms:modified>
</cp:coreProperties>
</file>