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struzioni" state="visible" r:id="rId4"/>
    <sheet sheetId="2" name="Ingredienti" state="visible" r:id="rId5"/>
    <sheet sheetId="3" name="Ricette base" state="visible" r:id="rId6"/>
    <sheet sheetId="4" name="Piatti" state="visible" r:id="rId7"/>
    <sheet sheetId="5" name="Prezzo di vendita" state="visible" r:id="rId8"/>
    <sheet sheetId="6" name="Limite" state="visible" r:id="rId9"/>
  </sheets>
  <calcPr calcId="171027" fullCalcOnLoad="1"/>
</workbook>
</file>

<file path=xl/sharedStrings.xml><?xml version="1.0" encoding="utf-8"?>
<sst xmlns="http://schemas.openxmlformats.org/spreadsheetml/2006/main" count="515" uniqueCount="88">
  <si>
    <t>Scheda food cost: ingredienti, ricette base, piatti, prezzo di vendita</t>
  </si>
  <si>
    <t>Modello dell'articolo su trolevo.com/it/blog/calcolo-food-cost-excel. Prezzi d'esempio IVA esclusa, stato 2026.</t>
  </si>
  <si>
    <t>Questo modello calcola il costo merci dei piatti a partire da ingredienti e ricette base e, da lì, un prezzo sul menu con IVA e controprova. I fogli seguono l'ordine del calcolo: ingredienti, ricette base, piatti, prezzo di vendita.</t>
  </si>
  <si>
    <t>È precompilato con l'esempio dell'articolo: un arrosto di manzo e uno spezzatino di manzo che usano la stessa salsa al vino rosso. Tutti i prezzi d'acquisto sono prezzi d'esempio IVA esclusa, tutti i gradi di resa valori d'esempio; il prezzo sul menu è il prezzo lordo che paga l'ospite. Stato delle aliquote IVA: 2026.</t>
  </si>
  <si>
    <t>Il modello calcola per un'azienda assoggettata all'IVA che allestisce il rendiconto secondo il metodo effettivo, e quindi con prezzi d'acquisto IVA esclusa. L'esempio separa inoltre sul posto e asporto con giustificativi.</t>
  </si>
  <si>
    <t>Per cominciare basta un piatto: i suoi ingredienti con il prezzo d'acquisto nel foglio «Ingredienti», le sue quantità e il numero di porzioni in un blocco del foglio «Piatti», un valore obiettivo e il prezzo sul menu nel foglio «Prezzo di vendita». La resa, le ricette base e il canale da asporto vengono dopo.</t>
  </si>
  <si>
    <t>I campi di inserimento sono su fondo chiaro, il modello calcola tutto il resto. La quantità è sempre nell'unità del prezzo: 180 g con un prezzo al chilo sono 0,180. Il modello mostra l'unità accanto a ogni quantità. Se manca qualcosa, la colonna «Avviso» dice che cosa; un piatto con un avviso lo segnala anche nel foglio «Prezzo di vendita».</t>
  </si>
  <si>
    <t>Resa: la resa di lavorazione e la resa di cottura si moltiplicano, non si sommano mai; un campo vuoto conta come 100 %. Quale resa entra nel prezzo lo decide la quantità inserita nella ricetta: pronta da servire, entrambe; pulita, solo la resa di lavorazione. Una ricetta base misurata dopo la cottura porta da sé la propria perdita di cottura; i suoi ingredienti non ricevono una resa di cottura. Un ingrediente usato una volta pronto da servire e una volta crudo occupa due righe con nomi diversi.</t>
  </si>
  <si>
    <t>Ricette base: una ricetta base può contenerne un'altra, se questa sta più in alto nel foglio. Ogni nome una sola volta (ingredienti, ricette base, piatti), altrimenti il modello trova solo la prima voce. C'è posto per 150 ingredienti, 15 ricette base e 30 piatti; copiare un blocco non serve, perché l'elenco non lo conosce.</t>
  </si>
  <si>
    <t>Niente cali: merce deteriorata, sovrapproduzione e piatti porzionati male appartengono ai numeri dell'azienda, non alla resa. Niente allergeni: per questo c'è la matrice degli allergeni (trolevo.com/it/blog/modello-matrice-allergeni).</t>
  </si>
  <si>
    <t>IVA: le pietanze consumate sul posto sono una prestazione della ristorazione e sono soggette all'aliquota normale dell'8,1 % (stato 2026). Per l'asporto o la consegna vale l'aliquota ridotta del 2,6 %, ma solo «purché a tale scopo siano stati adottati provvedimenti organizzativi adeguati per la delimitazione di queste prestazioni da quelle della ristorazione; diversamente si applica l'aliquota normale» (art. 25 cpv. 3 LIVA). Secondo l'art. 56 OIVA, «un provvedimento organizzativo adeguato è dato segnatamente dall'emissione di giustificativi che permettono di accertare se è stata effettuata una prestazione della ristorazione oppure una consegna o una fornitura da asporto». Le bevande alcoliche sono escluse dall'aliquota ridotta e vanno sempre imposte all'aliquota normale dell'8,1 %, sia sul posto sia d'asporto.</t>
  </si>
  <si>
    <t>Campo d'applicazione: chi applica il metodo delle aliquote saldo moltiplica le controprestazioni, comprese le imposte, per l'aliquota saldo autorizzata dall'AFC (art. 37 cpv. 2 LIVA); per lui ÷ 1,081 e ÷ 1,026 non sono il calcolo. Nemmeno sul lato degli acquisti il modello fa al caso suo: presuppone prezzi d'acquisto IVA esclusa, e le aliquote saldo «tengono conto della quota dell'imposta precedente usuale per il settore» (art. 37 cpv. 3 LIVA). Per il rendiconto semplificato dell'AFC per i piccoli chioschi e bar per spuntini (Info IVA concernenti i settori 08 Albergheria e ristorazione, cifra 1.3.4) questo calcolo non vale così. Le ordinazioni tramite una piattaforma di consegna non sono rappresentate.</t>
  </si>
  <si>
    <t>Fonti: LIVA art. 25 e 37; OIVA art. 56; AFC, Info IVA concernenti i settori 08 Albergheria e ristorazione, cifra 1.3.4; AFC, aliquote IVA.</t>
  </si>
  <si>
    <t>Questo foglio spiega il calcolo e non è una consulenza fiscale; fanno fede la LIVA, l'OIVA e le informazioni dell'Amministrazione federale delle contribuzioni (AFC).</t>
  </si>
  <si>
    <t>Il calcolo di questo modello non passa in Trolevo: l'importazione di ricette non riprende i prezzi. Dove si ferma un file e che cosa ne fa Trolevo è nel foglio «Limite».</t>
  </si>
  <si>
    <t>Ingredienti</t>
  </si>
  <si>
    <t>Precompilato con le cifre d'esempio dell'articolo. I campi di inserimento sono su fondo chiaro.</t>
  </si>
  <si>
    <t>Ingrediente</t>
  </si>
  <si>
    <t>Unità</t>
  </si>
  <si>
    <t>Prezzo d'acquisto CHF per unità (IVA esclusa)</t>
  </si>
  <si>
    <t>Resa di lavorazione</t>
  </si>
  <si>
    <t>Resa di cottura</t>
  </si>
  <si>
    <t>Grado di resa</t>
  </si>
  <si>
    <t>Prezzo corretto CHF per unità</t>
  </si>
  <si>
    <t>Avviso</t>
  </si>
  <si>
    <t>Nota (fornitore, data della misurazione)</t>
  </si>
  <si>
    <t>Scamone di manzo</t>
  </si>
  <si>
    <t>kg</t>
  </si>
  <si>
    <t>Valori d'esempio dell'articolo sulla resa in cucina</t>
  </si>
  <si>
    <t>Spalla di manzo</t>
  </si>
  <si>
    <t>Carote</t>
  </si>
  <si>
    <t>Vino rosso</t>
  </si>
  <si>
    <t>l</t>
  </si>
  <si>
    <t>Fondo d'arrosto (acquistato)</t>
  </si>
  <si>
    <t>Scalogni</t>
  </si>
  <si>
    <t>Burro</t>
  </si>
  <si>
    <t>Ricette base</t>
  </si>
  <si>
    <t>La preparazione dà: quello che resta davvero dopo la cottura, misurato, non la somma degli ingredienti.</t>
  </si>
  <si>
    <t>Ricetta base</t>
  </si>
  <si>
    <t>CHF per unità</t>
  </si>
  <si>
    <t>Avvisi</t>
  </si>
  <si>
    <t>Salsa al vino rosso</t>
  </si>
  <si>
    <t>La preparazione dà</t>
  </si>
  <si>
    <t>Ingrediente o ricetta base</t>
  </si>
  <si>
    <t>Quantità</t>
  </si>
  <si>
    <t>Prezzo per unità</t>
  </si>
  <si>
    <t>Costo CHF</t>
  </si>
  <si>
    <t>Preparazione CHF</t>
  </si>
  <si>
    <t>Piatti</t>
  </si>
  <si>
    <t>Piatto</t>
  </si>
  <si>
    <t>Costo merci per porzione</t>
  </si>
  <si>
    <t>Arrosto di manzo con salsa al vino rosso</t>
  </si>
  <si>
    <t>dà</t>
  </si>
  <si>
    <t>Spezzatino di manzo</t>
  </si>
  <si>
    <t>Scheda ricetta dell'articolo sulla standardizzazione delle ricette, senza contorno</t>
  </si>
  <si>
    <t>Prezzo di vendita</t>
  </si>
  <si>
    <t>Aliquota normale (sul posto)</t>
  </si>
  <si>
    <t>Art. 25 LIVA, stato 2026</t>
  </si>
  <si>
    <t>Aliquota ridotta (da asporto)</t>
  </si>
  <si>
    <t>Per l'asporto o la consegna l'aliquota ridotta vale solo «purché a tale scopo siano stati adottati provvedimenti organizzativi adeguati per la delimitazione di queste prestazioni da quelle della ristorazione; diversamente si applica l'aliquota normale» (art. 25 cpv. 3 LIVA).</t>
  </si>
  <si>
    <t>Vale per un'azienda che allestisce il rendiconto secondo il metodo effettivo, non per il metodo delle aliquote saldo (art. 37 LIVA) né per il rendiconto semplificato dell'AFC per piccoli chioschi e bar per spuntini (Info IVA concernenti i settori 08, cifra 1.3.4). Le bevande alcoliche vanno sempre imposte all'aliquota normale dell'8,1 %, anche da asporto.</t>
  </si>
  <si>
    <t>Canale</t>
  </si>
  <si>
    <t>Food cost obiettivo</t>
  </si>
  <si>
    <t>Prezzo netto all'obiettivo</t>
  </si>
  <si>
    <t>Prezzo lordo</t>
  </si>
  <si>
    <t>Prezzo sul menu (inserimento)</t>
  </si>
  <si>
    <t>Prezzo netto dal prezzo sul menu</t>
  </si>
  <si>
    <t>Food cost</t>
  </si>
  <si>
    <t>Margine di contribuzione</t>
  </si>
  <si>
    <t>sul posto</t>
  </si>
  <si>
    <t>da asporto</t>
  </si>
  <si>
    <t>Food cost obiettivo 30 %: valore d'esempio dell'articolo «Calcolare un piatto», non un valore orientativo.</t>
  </si>
  <si>
    <t>Limite: dove si ferma questo file</t>
  </si>
  <si>
    <t>Stato ottobre 2026</t>
  </si>
  <si>
    <t>In questo file ogni prezzo d'acquisto sta in un solo punto. Ricette base e piatti leggono i prezzi dal foglio «Ingredienti», i piatti le ricette base dal foglio «Ricette base». Se cambia il prezzo del vino rosso, si modifica una cella, e la salsa al vino rosso, l'arrosto di manzo e lo spezzatino di manzo si aggiornano.</t>
  </si>
  <si>
    <t>Questo vale finché esiste questo solo file. Quanti punti si aggiornano a mano quando cambia la salsa al vino rosso, che sta in cinque piatti (spezzatino, arrosto, ravioli, piatto del giorno, menù catering), lo calcola l'articolo sulla standardizzazione delle ricette: trolevo.com/it/blog/standardizzare-ricette-ristorante</t>
  </si>
  <si>
    <t>Come si tengono le ricette</t>
  </si>
  <si>
    <t>Punti a mano</t>
  </si>
  <si>
    <t>Un file, la ricetta base come rimando (questo modello)</t>
  </si>
  <si>
    <t>Un file per piatto, la salsa copiata in ognuno</t>
  </si>
  <si>
    <t>In più una versione estiva e una invernale per tre dei cinque piatti, ognuna in un file a sé</t>
  </si>
  <si>
    <t>Il punto dimenticato non si fa notare: sembra corretto e calcola con il vecchio prezzo.</t>
  </si>
  <si>
    <t>Che cosa un file non sa: quale copia vale (quella sul computer della cucina, la stampa appesa al muro, quella allegata a un'e-mail) e chi ha modificato qualcosa per ultimo.</t>
  </si>
  <si>
    <t>Che cosa ne fa Trolevo</t>
  </si>
  <si>
    <t>In Trolevo una ricetta base come la salsa al vino rosso può essere una ricetta a sé, che i piatti includono invece di copiarla; il suo costo merci confluisce in quello di ogni piatto che la usa. Quando si salva un nuovo prezzo dell'ingrediente, l'app ricalcola in quel momento il costo merci di ogni ricetta che usa l'ingrediente, direttamente o tramite una sotto-ricetta. Ogni ricetta ha una cronologia delle modifiche: chi l'ha modificata, quando e che cosa.</t>
  </si>
  <si>
    <t>Che cosa Trolevo non ne fa</t>
  </si>
  <si>
    <t>L'app non ha un campo per il grado di resa: il prezzo corretto lo si calcola da sé e lo si registra per l'ingrediente come prezzo dell'ingrediente. L'app gestisce un prezzo di vendita per ricetta, senza aliquota IVA e senza canale. Mostra quale quota del prezzo di vendita prendono il costo merci e i costi di manodopera e che cosa resta, calcolata sul prezzo inserito, senza togliere l'IVA. Può anche proporre un prezzo di vendita: quello che, dopo i costi di produzione, lascia una quota del prezzo che si fissa in percentuale per l'area di lavoro. Il calcolo di questo file non passa in Trolevo: l'importazione di ricette non riprende i prezzi. Il prezzo sul menu con obiettivo, IVA e controprova lo calcola questo file.</t>
  </si>
  <si>
    <t>Per saperne di più: trolevo.com/it/blog/calcolo-food-cost-excel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</si>
</sst>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CHF &quot;0.00"/>
    <numFmt numFmtId="165" formatCode="0.0%"/>
    <numFmt numFmtId="166" formatCode="0.000"/>
    <numFmt numFmtId="167" formatCode="&quot;CHF &quot;0.0000"/>
    <numFmt numFmtId="168" formatCode="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FFFFFF"/>
      <sz val="10"/>
      <name val="Arial"/>
    </font>
    <font>
      <b/>
      <color rgb="FF241E18"/>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center" wrapText="1"/>
    </xf>
    <xf numFmtId="0" fontId="0" fillId="3" borderId="1" xfId="0" applyFill="1" applyBorder="1"/>
    <xf numFmtId="164" fontId="0" fillId="3" borderId="1" xfId="0" applyNumberFormat="1" applyFill="1" applyBorder="1"/>
    <xf numFmtId="165" fontId="0" fillId="3" borderId="1" xfId="0" applyNumberFormat="1" applyFill="1" applyBorder="1"/>
    <xf numFmtId="165" fontId="0" fillId="0" borderId="0" xfId="0" applyNumberFormat="1"/>
    <xf numFmtId="164" fontId="5" fillId="0" borderId="0" xfId="0" applyNumberFormat="1" applyFont="1"/>
    <xf numFmtId="0" fontId="6" fillId="0" borderId="0" xfId="0" applyFont="1"/>
    <xf numFmtId="0" fontId="5" fillId="3" borderId="1" xfId="0" applyFont="1" applyFill="1" applyBorder="1"/>
    <xf numFmtId="166" fontId="0" fillId="3" borderId="1" xfId="0" applyNumberFormat="1" applyFill="1" applyBorder="1"/>
    <xf numFmtId="167" fontId="0" fillId="0" borderId="0" xfId="0" applyNumberFormat="1"/>
    <xf numFmtId="168" fontId="6" fillId="0" borderId="0" xfId="0" applyNumberFormat="1" applyFont="1"/>
    <xf numFmtId="164" fontId="0" fillId="0" borderId="0" xfId="0" applyNumberFormat="1"/>
    <xf numFmtId="0" fontId="5" fillId="0" borderId="0" xfId="0" applyFont="1"/>
    <xf numFmtId="167" fontId="5" fillId="0" borderId="0" xfId="0" applyNumberFormat="1" applyFont="1"/>
    <xf numFmtId="0" fontId="2" fillId="0" borderId="0" xfId="0" applyFont="1" applyAlignment="1">
      <alignment vertical="top" wrapText="1"/>
    </xf>
    <xf numFmtId="165" fontId="5" fillId="0" borderId="0" xfId="0" applyNumberFormat="1" applyFont="1"/>
    <xf numFmtId="0" fontId="0" fillId="0" borderId="0" xfId="0"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12</v>
      </c>
    </row>
    <row r="15" spans="1:1" x14ac:dyDescent="0.25">
      <c r="A15" s="3" t="s">
        <v>13</v>
      </c>
    </row>
    <row r="16" spans="1:1" x14ac:dyDescent="0.25">
      <c r="A16" s="3" t="s">
        <v>14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workbookViewId="0">
      <pane ySplit="4" topLeftCell="A5" activePane="bottomLeft" state="frozen"/>
      <selection pane="bottomLeft"/>
    </sheetView>
  </sheetViews>
  <sheetFormatPr defaultRowHeight="15" outlineLevelRow="0" outlineLevelCol="0" x14ac:dyDescent="55"/>
  <cols>
    <col min="1" max="1" width="28" customWidth="1"/>
    <col min="3" max="3" width="18" customWidth="1"/>
    <col min="4" max="6" width="13" customWidth="1"/>
    <col min="7" max="7" width="18" customWidth="1"/>
    <col min="8" max="8" width="34" customWidth="1"/>
    <col min="9" max="9" width="60" customWidth="1"/>
  </cols>
  <sheetData>
    <row r="1" spans="1:1" x14ac:dyDescent="0.25">
      <c r="A1" s="1" t="s">
        <v>15</v>
      </c>
    </row>
    <row r="2" spans="1:1" x14ac:dyDescent="0.25">
      <c r="A2" s="2" t="s">
        <v>16</v>
      </c>
    </row>
    <row r="4" ht="42" customHeight="1" spans="1:9" x14ac:dyDescent="0.25">
      <c r="A4" s="4" t="s">
        <v>17</v>
      </c>
      <c r="B4" s="4" t="s">
        <v>18</v>
      </c>
      <c r="C4" s="4" t="s">
        <v>19</v>
      </c>
      <c r="D4" s="4" t="s">
        <v>20</v>
      </c>
      <c r="E4" s="4" t="s">
        <v>21</v>
      </c>
      <c r="F4" s="4" t="s">
        <v>22</v>
      </c>
      <c r="G4" s="4" t="s">
        <v>23</v>
      </c>
      <c r="H4" s="4" t="s">
        <v>24</v>
      </c>
      <c r="I4" s="4" t="s">
        <v>25</v>
      </c>
    </row>
    <row r="5" spans="1:9" x14ac:dyDescent="0.25">
      <c r="A5" s="5" t="s">
        <v>26</v>
      </c>
      <c r="B5" s="5" t="s">
        <v>27</v>
      </c>
      <c r="C5" s="6">
        <v>28</v>
      </c>
      <c r="D5" s="7">
        <v>0.78</v>
      </c>
      <c r="E5" s="7">
        <v>0.8</v>
      </c>
      <c r="F5" s="8">
        <f>IF(A5="","",IF(D5="",1,IF(ISNUMBER(D5),D5,0))*IF(E5="",1,IF(ISNUMBER(E5),E5,0)))</f>
        <v>0.624</v>
      </c>
      <c r="G5" s="9">
        <f>IF(OR(A5="",NOT(ISNUMBER(C5))),"",IF(OR(IF(D5="",FALSE(),IF(ISNUMBER(D5),OR(D5&lt;=0,D5&gt;1),TRUE())),IF(E5="",FALSE(),IF(ISNUMBER(E5),OR(E5&lt;=0,E5&gt;1),TRUE()))),"",ROUND(C5/F5,2)))</f>
        <v>44.87</v>
      </c>
      <c r="H5" s="10" t="str">
        <f>IF(A5="","",IF(COUNTIF($A$5:$A$154,A5)&gt;1,"nome doppio, conta solo il primo",IF(OR(IF(D5="",FALSE(),IF(ISNUMBER(D5),OR(D5&lt;=0,D5&gt;1),TRUE())),IF(E5="",FALSE(),IF(ISNUMBER(E5),OR(E5&lt;=0,E5&gt;1),TRUE()))),"inserire una resa tra 1 % e 100 %",IF(NOT(ISNUMBER(C5)),"prezzo d'acquisto mancante",""))))</f>
        <v/>
      </c>
      <c r="I5" s="5" t="s">
        <v>28</v>
      </c>
    </row>
    <row r="6" spans="1:9" x14ac:dyDescent="0.25">
      <c r="A6" s="5" t="s">
        <v>29</v>
      </c>
      <c r="B6" s="5" t="s">
        <v>27</v>
      </c>
      <c r="C6" s="6">
        <v>22</v>
      </c>
      <c r="D6" s="7">
        <v>0.88</v>
      </c>
      <c r="E6" s="7"/>
      <c r="F6" s="8">
        <f>IF(A6="","",IF(D6="",1,IF(ISNUMBER(D6),D6,0))*IF(E6="",1,IF(ISNUMBER(E6),E6,0)))</f>
        <v>0.88</v>
      </c>
      <c r="G6" s="9">
        <f>IF(OR(A6="",NOT(ISNUMBER(C6))),"",IF(OR(IF(D6="",FALSE(),IF(ISNUMBER(D6),OR(D6&lt;=0,D6&gt;1),TRUE())),IF(E6="",FALSE(),IF(ISNUMBER(E6),OR(E6&lt;=0,E6&gt;1),TRUE()))),"",ROUND(C6/F6,2)))</f>
        <v>25</v>
      </c>
      <c r="H6" s="10" t="str">
        <f>IF(A6="","",IF(COUNTIF($A$5:$A$154,A6)&gt;1,"nome doppio, conta solo il primo",IF(OR(IF(D6="",FALSE(),IF(ISNUMBER(D6),OR(D6&lt;=0,D6&gt;1),TRUE())),IF(E6="",FALSE(),IF(ISNUMBER(E6),OR(E6&lt;=0,E6&gt;1),TRUE()))),"inserire una resa tra 1 % e 100 %",IF(NOT(ISNUMBER(C6)),"prezzo d'acquisto mancante",""))))</f>
        <v/>
      </c>
      <c r="I6" s="5"/>
    </row>
    <row r="7" spans="1:9" x14ac:dyDescent="0.25">
      <c r="A7" s="5" t="s">
        <v>30</v>
      </c>
      <c r="B7" s="5" t="s">
        <v>27</v>
      </c>
      <c r="C7" s="6">
        <v>2.8</v>
      </c>
      <c r="D7" s="7">
        <v>0.82</v>
      </c>
      <c r="E7" s="7"/>
      <c r="F7" s="8">
        <f>IF(A7="","",IF(D7="",1,IF(ISNUMBER(D7),D7,0))*IF(E7="",1,IF(ISNUMBER(E7),E7,0)))</f>
        <v>0.82</v>
      </c>
      <c r="G7" s="9">
        <f>IF(OR(A7="",NOT(ISNUMBER(C7))),"",IF(OR(IF(D7="",FALSE(),IF(ISNUMBER(D7),OR(D7&lt;=0,D7&gt;1),TRUE())),IF(E7="",FALSE(),IF(ISNUMBER(E7),OR(E7&lt;=0,E7&gt;1),TRUE()))),"",ROUND(C7/F7,2)))</f>
        <v>3.41</v>
      </c>
      <c r="H7" s="10" t="str">
        <f>IF(A7="","",IF(COUNTIF($A$5:$A$154,A7)&gt;1,"nome doppio, conta solo il primo",IF(OR(IF(D7="",FALSE(),IF(ISNUMBER(D7),OR(D7&lt;=0,D7&gt;1),TRUE())),IF(E7="",FALSE(),IF(ISNUMBER(E7),OR(E7&lt;=0,E7&gt;1),TRUE()))),"inserire una resa tra 1 % e 100 %",IF(NOT(ISNUMBER(C7)),"prezzo d'acquisto mancante",""))))</f>
        <v/>
      </c>
      <c r="I7" s="5" t="s">
        <v>28</v>
      </c>
    </row>
    <row r="8" spans="1:9" x14ac:dyDescent="0.25">
      <c r="A8" s="5" t="s">
        <v>31</v>
      </c>
      <c r="B8" s="5" t="s">
        <v>32</v>
      </c>
      <c r="C8" s="6">
        <v>8</v>
      </c>
      <c r="D8" s="7"/>
      <c r="E8" s="7"/>
      <c r="F8" s="8">
        <f>IF(A8="","",IF(D8="",1,IF(ISNUMBER(D8),D8,0))*IF(E8="",1,IF(ISNUMBER(E8),E8,0)))</f>
        <v>1</v>
      </c>
      <c r="G8" s="9">
        <f>IF(OR(A8="",NOT(ISNUMBER(C8))),"",IF(OR(IF(D8="",FALSE(),IF(ISNUMBER(D8),OR(D8&lt;=0,D8&gt;1),TRUE())),IF(E8="",FALSE(),IF(ISNUMBER(E8),OR(E8&lt;=0,E8&gt;1),TRUE()))),"",ROUND(C8/F8,2)))</f>
        <v>8</v>
      </c>
      <c r="H8" s="10" t="str">
        <f>IF(A8="","",IF(COUNTIF($A$5:$A$154,A8)&gt;1,"nome doppio, conta solo il primo",IF(OR(IF(D8="",FALSE(),IF(ISNUMBER(D8),OR(D8&lt;=0,D8&gt;1),TRUE())),IF(E8="",FALSE(),IF(ISNUMBER(E8),OR(E8&lt;=0,E8&gt;1),TRUE()))),"inserire una resa tra 1 % e 100 %",IF(NOT(ISNUMBER(C8)),"prezzo d'acquisto mancante",""))))</f>
        <v/>
      </c>
      <c r="I8" s="5"/>
    </row>
    <row r="9" spans="1:9" x14ac:dyDescent="0.25">
      <c r="A9" s="5" t="s">
        <v>33</v>
      </c>
      <c r="B9" s="5" t="s">
        <v>32</v>
      </c>
      <c r="C9" s="6">
        <v>6</v>
      </c>
      <c r="D9" s="7"/>
      <c r="E9" s="7"/>
      <c r="F9" s="8">
        <f>IF(A9="","",IF(D9="",1,IF(ISNUMBER(D9),D9,0))*IF(E9="",1,IF(ISNUMBER(E9),E9,0)))</f>
        <v>1</v>
      </c>
      <c r="G9" s="9">
        <f>IF(OR(A9="",NOT(ISNUMBER(C9))),"",IF(OR(IF(D9="",FALSE(),IF(ISNUMBER(D9),OR(D9&lt;=0,D9&gt;1),TRUE())),IF(E9="",FALSE(),IF(ISNUMBER(E9),OR(E9&lt;=0,E9&gt;1),TRUE()))),"",ROUND(C9/F9,2)))</f>
        <v>6</v>
      </c>
      <c r="H9" s="10" t="str">
        <f>IF(A9="","",IF(COUNTIF($A$5:$A$154,A9)&gt;1,"nome doppio, conta solo il primo",IF(OR(IF(D9="",FALSE(),IF(ISNUMBER(D9),OR(D9&lt;=0,D9&gt;1),TRUE())),IF(E9="",FALSE(),IF(ISNUMBER(E9),OR(E9&lt;=0,E9&gt;1),TRUE()))),"inserire una resa tra 1 % e 100 %",IF(NOT(ISNUMBER(C9)),"prezzo d'acquisto mancante",""))))</f>
        <v/>
      </c>
      <c r="I9" s="5"/>
    </row>
    <row r="10" spans="1:9" x14ac:dyDescent="0.25">
      <c r="A10" s="5" t="s">
        <v>34</v>
      </c>
      <c r="B10" s="5" t="s">
        <v>27</v>
      </c>
      <c r="C10" s="6">
        <v>4</v>
      </c>
      <c r="D10" s="7"/>
      <c r="E10" s="7"/>
      <c r="F10" s="8">
        <f>IF(A10="","",IF(D10="",1,IF(ISNUMBER(D10),D10,0))*IF(E10="",1,IF(ISNUMBER(E10),E10,0)))</f>
        <v>1</v>
      </c>
      <c r="G10" s="9">
        <f>IF(OR(A10="",NOT(ISNUMBER(C10))),"",IF(OR(IF(D10="",FALSE(),IF(ISNUMBER(D10),OR(D10&lt;=0,D10&gt;1),TRUE())),IF(E10="",FALSE(),IF(ISNUMBER(E10),OR(E10&lt;=0,E10&gt;1),TRUE()))),"",ROUND(C10/F10,2)))</f>
        <v>4</v>
      </c>
      <c r="H10" s="10" t="str">
        <f>IF(A10="","",IF(COUNTIF($A$5:$A$154,A10)&gt;1,"nome doppio, conta solo il primo",IF(OR(IF(D10="",FALSE(),IF(ISNUMBER(D10),OR(D10&lt;=0,D10&gt;1),TRUE())),IF(E10="",FALSE(),IF(ISNUMBER(E10),OR(E10&lt;=0,E10&gt;1),TRUE()))),"inserire una resa tra 1 % e 100 %",IF(NOT(ISNUMBER(C10)),"prezzo d'acquisto mancante",""))))</f>
        <v/>
      </c>
      <c r="I10" s="5"/>
    </row>
    <row r="11" spans="1:9" x14ac:dyDescent="0.25">
      <c r="A11" s="5" t="s">
        <v>35</v>
      </c>
      <c r="B11" s="5" t="s">
        <v>27</v>
      </c>
      <c r="C11" s="6">
        <v>15</v>
      </c>
      <c r="D11" s="7"/>
      <c r="E11" s="7"/>
      <c r="F11" s="8">
        <f>IF(A11="","",IF(D11="",1,IF(ISNUMBER(D11),D11,0))*IF(E11="",1,IF(ISNUMBER(E11),E11,0)))</f>
        <v>1</v>
      </c>
      <c r="G11" s="9">
        <f>IF(OR(A11="",NOT(ISNUMBER(C11))),"",IF(OR(IF(D11="",FALSE(),IF(ISNUMBER(D11),OR(D11&lt;=0,D11&gt;1),TRUE())),IF(E11="",FALSE(),IF(ISNUMBER(E11),OR(E11&lt;=0,E11&gt;1),TRUE()))),"",ROUND(C11/F11,2)))</f>
        <v>15</v>
      </c>
      <c r="H11" s="10" t="str">
        <f>IF(A11="","",IF(COUNTIF($A$5:$A$154,A11)&gt;1,"nome doppio, conta solo il primo",IF(OR(IF(D11="",FALSE(),IF(ISNUMBER(D11),OR(D11&lt;=0,D11&gt;1),TRUE())),IF(E11="",FALSE(),IF(ISNUMBER(E11),OR(E11&lt;=0,E11&gt;1),TRUE()))),"inserire una resa tra 1 % e 100 %",IF(NOT(ISNUMBER(C11)),"prezzo d'acquisto mancante",""))))</f>
        <v/>
      </c>
      <c r="I11" s="5"/>
    </row>
    <row r="12" spans="1:9" x14ac:dyDescent="0.25">
      <c r="A12" s="5"/>
      <c r="B12" s="5"/>
      <c r="C12" s="6"/>
      <c r="D12" s="7"/>
      <c r="E12" s="7"/>
      <c r="F12" s="8" t="str">
        <f>IF(A12="","",IF(D12="",1,IF(ISNUMBER(D12),D12,0))*IF(E12="",1,IF(ISNUMBER(E12),E12,0)))</f>
        <v/>
      </c>
      <c r="G12" s="9" t="str">
        <f>IF(OR(A12="",NOT(ISNUMBER(C12))),"",IF(OR(IF(D12="",FALSE(),IF(ISNUMBER(D12),OR(D12&lt;=0,D12&gt;1),TRUE())),IF(E12="",FALSE(),IF(ISNUMBER(E12),OR(E12&lt;=0,E12&gt;1),TRUE()))),"",ROUND(C12/F12,2)))</f>
        <v/>
      </c>
      <c r="H12" s="10" t="str">
        <f>IF(A12="","",IF(COUNTIF($A$5:$A$154,A12)&gt;1,"nome doppio, conta solo il primo",IF(OR(IF(D12="",FALSE(),IF(ISNUMBER(D12),OR(D12&lt;=0,D12&gt;1),TRUE())),IF(E12="",FALSE(),IF(ISNUMBER(E12),OR(E12&lt;=0,E12&gt;1),TRUE()))),"inserire una resa tra 1 % e 100 %",IF(NOT(ISNUMBER(C12)),"prezzo d'acquisto mancante",""))))</f>
        <v/>
      </c>
      <c r="I12" s="5"/>
    </row>
    <row r="13" spans="1:9" x14ac:dyDescent="0.25">
      <c r="A13" s="5"/>
      <c r="B13" s="5"/>
      <c r="C13" s="6"/>
      <c r="D13" s="7"/>
      <c r="E13" s="7"/>
      <c r="F13" s="8" t="str">
        <f>IF(A13="","",IF(D13="",1,IF(ISNUMBER(D13),D13,0))*IF(E13="",1,IF(ISNUMBER(E13),E13,0)))</f>
        <v/>
      </c>
      <c r="G13" s="9" t="str">
        <f>IF(OR(A13="",NOT(ISNUMBER(C13))),"",IF(OR(IF(D13="",FALSE(),IF(ISNUMBER(D13),OR(D13&lt;=0,D13&gt;1),TRUE())),IF(E13="",FALSE(),IF(ISNUMBER(E13),OR(E13&lt;=0,E13&gt;1),TRUE()))),"",ROUND(C13/F13,2)))</f>
        <v/>
      </c>
      <c r="H13" s="10" t="str">
        <f>IF(A13="","",IF(COUNTIF($A$5:$A$154,A13)&gt;1,"nome doppio, conta solo il primo",IF(OR(IF(D13="",FALSE(),IF(ISNUMBER(D13),OR(D13&lt;=0,D13&gt;1),TRUE())),IF(E13="",FALSE(),IF(ISNUMBER(E13),OR(E13&lt;=0,E13&gt;1),TRUE()))),"inserire una resa tra 1 % e 100 %",IF(NOT(ISNUMBER(C13)),"prezzo d'acquisto mancante",""))))</f>
        <v/>
      </c>
      <c r="I13" s="5"/>
    </row>
    <row r="14" spans="1:9" x14ac:dyDescent="0.25">
      <c r="A14" s="5"/>
      <c r="B14" s="5"/>
      <c r="C14" s="6"/>
      <c r="D14" s="7"/>
      <c r="E14" s="7"/>
      <c r="F14" s="8" t="str">
        <f>IF(A14="","",IF(D14="",1,IF(ISNUMBER(D14),D14,0))*IF(E14="",1,IF(ISNUMBER(E14),E14,0)))</f>
        <v/>
      </c>
      <c r="G14" s="9" t="str">
        <f>IF(OR(A14="",NOT(ISNUMBER(C14))),"",IF(OR(IF(D14="",FALSE(),IF(ISNUMBER(D14),OR(D14&lt;=0,D14&gt;1),TRUE())),IF(E14="",FALSE(),IF(ISNUMBER(E14),OR(E14&lt;=0,E14&gt;1),TRUE()))),"",ROUND(C14/F14,2)))</f>
        <v/>
      </c>
      <c r="H14" s="10" t="str">
        <f>IF(A14="","",IF(COUNTIF($A$5:$A$154,A14)&gt;1,"nome doppio, conta solo il primo",IF(OR(IF(D14="",FALSE(),IF(ISNUMBER(D14),OR(D14&lt;=0,D14&gt;1),TRUE())),IF(E14="",FALSE(),IF(ISNUMBER(E14),OR(E14&lt;=0,E14&gt;1),TRUE()))),"inserire una resa tra 1 % e 100 %",IF(NOT(ISNUMBER(C14)),"prezzo d'acquisto mancante",""))))</f>
        <v/>
      </c>
      <c r="I14" s="5"/>
    </row>
    <row r="15" spans="1:9" x14ac:dyDescent="0.25">
      <c r="A15" s="5"/>
      <c r="B15" s="5"/>
      <c r="C15" s="6"/>
      <c r="D15" s="7"/>
      <c r="E15" s="7"/>
      <c r="F15" s="8" t="str">
        <f>IF(A15="","",IF(D15="",1,IF(ISNUMBER(D15),D15,0))*IF(E15="",1,IF(ISNUMBER(E15),E15,0)))</f>
        <v/>
      </c>
      <c r="G15" s="9" t="str">
        <f>IF(OR(A15="",NOT(ISNUMBER(C15))),"",IF(OR(IF(D15="",FALSE(),IF(ISNUMBER(D15),OR(D15&lt;=0,D15&gt;1),TRUE())),IF(E15="",FALSE(),IF(ISNUMBER(E15),OR(E15&lt;=0,E15&gt;1),TRUE()))),"",ROUND(C15/F15,2)))</f>
        <v/>
      </c>
      <c r="H15" s="10" t="str">
        <f>IF(A15="","",IF(COUNTIF($A$5:$A$154,A15)&gt;1,"nome doppio, conta solo il primo",IF(OR(IF(D15="",FALSE(),IF(ISNUMBER(D15),OR(D15&lt;=0,D15&gt;1),TRUE())),IF(E15="",FALSE(),IF(ISNUMBER(E15),OR(E15&lt;=0,E15&gt;1),TRUE()))),"inserire una resa tra 1 % e 100 %",IF(NOT(ISNUMBER(C15)),"prezzo d'acquisto mancante",""))))</f>
        <v/>
      </c>
      <c r="I15" s="5"/>
    </row>
    <row r="16" spans="1:9" x14ac:dyDescent="0.25">
      <c r="A16" s="5"/>
      <c r="B16" s="5"/>
      <c r="C16" s="6"/>
      <c r="D16" s="7"/>
      <c r="E16" s="7"/>
      <c r="F16" s="8" t="str">
        <f>IF(A16="","",IF(D16="",1,IF(ISNUMBER(D16),D16,0))*IF(E16="",1,IF(ISNUMBER(E16),E16,0)))</f>
        <v/>
      </c>
      <c r="G16" s="9" t="str">
        <f>IF(OR(A16="",NOT(ISNUMBER(C16))),"",IF(OR(IF(D16="",FALSE(),IF(ISNUMBER(D16),OR(D16&lt;=0,D16&gt;1),TRUE())),IF(E16="",FALSE(),IF(ISNUMBER(E16),OR(E16&lt;=0,E16&gt;1),TRUE()))),"",ROUND(C16/F16,2)))</f>
        <v/>
      </c>
      <c r="H16" s="10" t="str">
        <f>IF(A16="","",IF(COUNTIF($A$5:$A$154,A16)&gt;1,"nome doppio, conta solo il primo",IF(OR(IF(D16="",FALSE(),IF(ISNUMBER(D16),OR(D16&lt;=0,D16&gt;1),TRUE())),IF(E16="",FALSE(),IF(ISNUMBER(E16),OR(E16&lt;=0,E16&gt;1),TRUE()))),"inserire una resa tra 1 % e 100 %",IF(NOT(ISNUMBER(C16)),"prezzo d'acquisto mancante",""))))</f>
        <v/>
      </c>
      <c r="I16" s="5"/>
    </row>
    <row r="17" spans="1:9" x14ac:dyDescent="0.25">
      <c r="A17" s="5"/>
      <c r="B17" s="5"/>
      <c r="C17" s="6"/>
      <c r="D17" s="7"/>
      <c r="E17" s="7"/>
      <c r="F17" s="8" t="str">
        <f>IF(A17="","",IF(D17="",1,IF(ISNUMBER(D17),D17,0))*IF(E17="",1,IF(ISNUMBER(E17),E17,0)))</f>
        <v/>
      </c>
      <c r="G17" s="9" t="str">
        <f>IF(OR(A17="",NOT(ISNUMBER(C17))),"",IF(OR(IF(D17="",FALSE(),IF(ISNUMBER(D17),OR(D17&lt;=0,D17&gt;1),TRUE())),IF(E17="",FALSE(),IF(ISNUMBER(E17),OR(E17&lt;=0,E17&gt;1),TRUE()))),"",ROUND(C17/F17,2)))</f>
        <v/>
      </c>
      <c r="H17" s="10" t="str">
        <f>IF(A17="","",IF(COUNTIF($A$5:$A$154,A17)&gt;1,"nome doppio, conta solo il primo",IF(OR(IF(D17="",FALSE(),IF(ISNUMBER(D17),OR(D17&lt;=0,D17&gt;1),TRUE())),IF(E17="",FALSE(),IF(ISNUMBER(E17),OR(E17&lt;=0,E17&gt;1),TRUE()))),"inserire una resa tra 1 % e 100 %",IF(NOT(ISNUMBER(C17)),"prezzo d'acquisto mancante",""))))</f>
        <v/>
      </c>
      <c r="I17" s="5"/>
    </row>
    <row r="18" spans="1:9" x14ac:dyDescent="0.25">
      <c r="A18" s="5"/>
      <c r="B18" s="5"/>
      <c r="C18" s="6"/>
      <c r="D18" s="7"/>
      <c r="E18" s="7"/>
      <c r="F18" s="8" t="str">
        <f>IF(A18="","",IF(D18="",1,IF(ISNUMBER(D18),D18,0))*IF(E18="",1,IF(ISNUMBER(E18),E18,0)))</f>
        <v/>
      </c>
      <c r="G18" s="9" t="str">
        <f>IF(OR(A18="",NOT(ISNUMBER(C18))),"",IF(OR(IF(D18="",FALSE(),IF(ISNUMBER(D18),OR(D18&lt;=0,D18&gt;1),TRUE())),IF(E18="",FALSE(),IF(ISNUMBER(E18),OR(E18&lt;=0,E18&gt;1),TRUE()))),"",ROUND(C18/F18,2)))</f>
        <v/>
      </c>
      <c r="H18" s="10" t="str">
        <f>IF(A18="","",IF(COUNTIF($A$5:$A$154,A18)&gt;1,"nome doppio, conta solo il primo",IF(OR(IF(D18="",FALSE(),IF(ISNUMBER(D18),OR(D18&lt;=0,D18&gt;1),TRUE())),IF(E18="",FALSE(),IF(ISNUMBER(E18),OR(E18&lt;=0,E18&gt;1),TRUE()))),"inserire una resa tra 1 % e 100 %",IF(NOT(ISNUMBER(C18)),"prezzo d'acquisto mancante",""))))</f>
        <v/>
      </c>
      <c r="I18" s="5"/>
    </row>
    <row r="19" spans="1:9" x14ac:dyDescent="0.25">
      <c r="A19" s="5"/>
      <c r="B19" s="5"/>
      <c r="C19" s="6"/>
      <c r="D19" s="7"/>
      <c r="E19" s="7"/>
      <c r="F19" s="8" t="str">
        <f>IF(A19="","",IF(D19="",1,IF(ISNUMBER(D19),D19,0))*IF(E19="",1,IF(ISNUMBER(E19),E19,0)))</f>
        <v/>
      </c>
      <c r="G19" s="9" t="str">
        <f>IF(OR(A19="",NOT(ISNUMBER(C19))),"",IF(OR(IF(D19="",FALSE(),IF(ISNUMBER(D19),OR(D19&lt;=0,D19&gt;1),TRUE())),IF(E19="",FALSE(),IF(ISNUMBER(E19),OR(E19&lt;=0,E19&gt;1),TRUE()))),"",ROUND(C19/F19,2)))</f>
        <v/>
      </c>
      <c r="H19" s="10" t="str">
        <f>IF(A19="","",IF(COUNTIF($A$5:$A$154,A19)&gt;1,"nome doppio, conta solo il primo",IF(OR(IF(D19="",FALSE(),IF(ISNUMBER(D19),OR(D19&lt;=0,D19&gt;1),TRUE())),IF(E19="",FALSE(),IF(ISNUMBER(E19),OR(E19&lt;=0,E19&gt;1),TRUE()))),"inserire una resa tra 1 % e 100 %",IF(NOT(ISNUMBER(C19)),"prezzo d'acquisto mancante",""))))</f>
        <v/>
      </c>
      <c r="I19" s="5"/>
    </row>
    <row r="20" spans="1:9" x14ac:dyDescent="0.25">
      <c r="A20" s="5"/>
      <c r="B20" s="5"/>
      <c r="C20" s="6"/>
      <c r="D20" s="7"/>
      <c r="E20" s="7"/>
      <c r="F20" s="8" t="str">
        <f>IF(A20="","",IF(D20="",1,IF(ISNUMBER(D20),D20,0))*IF(E20="",1,IF(ISNUMBER(E20),E20,0)))</f>
        <v/>
      </c>
      <c r="G20" s="9" t="str">
        <f>IF(OR(A20="",NOT(ISNUMBER(C20))),"",IF(OR(IF(D20="",FALSE(),IF(ISNUMBER(D20),OR(D20&lt;=0,D20&gt;1),TRUE())),IF(E20="",FALSE(),IF(ISNUMBER(E20),OR(E20&lt;=0,E20&gt;1),TRUE()))),"",ROUND(C20/F20,2)))</f>
        <v/>
      </c>
      <c r="H20" s="10" t="str">
        <f>IF(A20="","",IF(COUNTIF($A$5:$A$154,A20)&gt;1,"nome doppio, conta solo il primo",IF(OR(IF(D20="",FALSE(),IF(ISNUMBER(D20),OR(D20&lt;=0,D20&gt;1),TRUE())),IF(E20="",FALSE(),IF(ISNUMBER(E20),OR(E20&lt;=0,E20&gt;1),TRUE()))),"inserire una resa tra 1 % e 100 %",IF(NOT(ISNUMBER(C20)),"prezzo d'acquisto mancante",""))))</f>
        <v/>
      </c>
      <c r="I20" s="5"/>
    </row>
    <row r="21" spans="1:9" x14ac:dyDescent="0.25">
      <c r="A21" s="5"/>
      <c r="B21" s="5"/>
      <c r="C21" s="6"/>
      <c r="D21" s="7"/>
      <c r="E21" s="7"/>
      <c r="F21" s="8" t="str">
        <f>IF(A21="","",IF(D21="",1,IF(ISNUMBER(D21),D21,0))*IF(E21="",1,IF(ISNUMBER(E21),E21,0)))</f>
        <v/>
      </c>
      <c r="G21" s="9" t="str">
        <f>IF(OR(A21="",NOT(ISNUMBER(C21))),"",IF(OR(IF(D21="",FALSE(),IF(ISNUMBER(D21),OR(D21&lt;=0,D21&gt;1),TRUE())),IF(E21="",FALSE(),IF(ISNUMBER(E21),OR(E21&lt;=0,E21&gt;1),TRUE()))),"",ROUND(C21/F21,2)))</f>
        <v/>
      </c>
      <c r="H21" s="10" t="str">
        <f>IF(A21="","",IF(COUNTIF($A$5:$A$154,A21)&gt;1,"nome doppio, conta solo il primo",IF(OR(IF(D21="",FALSE(),IF(ISNUMBER(D21),OR(D21&lt;=0,D21&gt;1),TRUE())),IF(E21="",FALSE(),IF(ISNUMBER(E21),OR(E21&lt;=0,E21&gt;1),TRUE()))),"inserire una resa tra 1 % e 100 %",IF(NOT(ISNUMBER(C21)),"prezzo d'acquisto mancante",""))))</f>
        <v/>
      </c>
      <c r="I21" s="5"/>
    </row>
    <row r="22" spans="1:9" x14ac:dyDescent="0.25">
      <c r="A22" s="5"/>
      <c r="B22" s="5"/>
      <c r="C22" s="6"/>
      <c r="D22" s="7"/>
      <c r="E22" s="7"/>
      <c r="F22" s="8" t="str">
        <f>IF(A22="","",IF(D22="",1,IF(ISNUMBER(D22),D22,0))*IF(E22="",1,IF(ISNUMBER(E22),E22,0)))</f>
        <v/>
      </c>
      <c r="G22" s="9" t="str">
        <f>IF(OR(A22="",NOT(ISNUMBER(C22))),"",IF(OR(IF(D22="",FALSE(),IF(ISNUMBER(D22),OR(D22&lt;=0,D22&gt;1),TRUE())),IF(E22="",FALSE(),IF(ISNUMBER(E22),OR(E22&lt;=0,E22&gt;1),TRUE()))),"",ROUND(C22/F22,2)))</f>
        <v/>
      </c>
      <c r="H22" s="10" t="str">
        <f>IF(A22="","",IF(COUNTIF($A$5:$A$154,A22)&gt;1,"nome doppio, conta solo il primo",IF(OR(IF(D22="",FALSE(),IF(ISNUMBER(D22),OR(D22&lt;=0,D22&gt;1),TRUE())),IF(E22="",FALSE(),IF(ISNUMBER(E22),OR(E22&lt;=0,E22&gt;1),TRUE()))),"inserire una resa tra 1 % e 100 %",IF(NOT(ISNUMBER(C22)),"prezzo d'acquisto mancante",""))))</f>
        <v/>
      </c>
      <c r="I22" s="5"/>
    </row>
    <row r="23" spans="1:9" x14ac:dyDescent="0.25">
      <c r="A23" s="5"/>
      <c r="B23" s="5"/>
      <c r="C23" s="6"/>
      <c r="D23" s="7"/>
      <c r="E23" s="7"/>
      <c r="F23" s="8" t="str">
        <f>IF(A23="","",IF(D23="",1,IF(ISNUMBER(D23),D23,0))*IF(E23="",1,IF(ISNUMBER(E23),E23,0)))</f>
        <v/>
      </c>
      <c r="G23" s="9" t="str">
        <f>IF(OR(A23="",NOT(ISNUMBER(C23))),"",IF(OR(IF(D23="",FALSE(),IF(ISNUMBER(D23),OR(D23&lt;=0,D23&gt;1),TRUE())),IF(E23="",FALSE(),IF(ISNUMBER(E23),OR(E23&lt;=0,E23&gt;1),TRUE()))),"",ROUND(C23/F23,2)))</f>
        <v/>
      </c>
      <c r="H23" s="10" t="str">
        <f>IF(A23="","",IF(COUNTIF($A$5:$A$154,A23)&gt;1,"nome doppio, conta solo il primo",IF(OR(IF(D23="",FALSE(),IF(ISNUMBER(D23),OR(D23&lt;=0,D23&gt;1),TRUE())),IF(E23="",FALSE(),IF(ISNUMBER(E23),OR(E23&lt;=0,E23&gt;1),TRUE()))),"inserire una resa tra 1 % e 100 %",IF(NOT(ISNUMBER(C23)),"prezzo d'acquisto mancante",""))))</f>
        <v/>
      </c>
      <c r="I23" s="5"/>
    </row>
    <row r="24" spans="1:9" x14ac:dyDescent="0.25">
      <c r="A24" s="5"/>
      <c r="B24" s="5"/>
      <c r="C24" s="6"/>
      <c r="D24" s="7"/>
      <c r="E24" s="7"/>
      <c r="F24" s="8" t="str">
        <f>IF(A24="","",IF(D24="",1,IF(ISNUMBER(D24),D24,0))*IF(E24="",1,IF(ISNUMBER(E24),E24,0)))</f>
        <v/>
      </c>
      <c r="G24" s="9" t="str">
        <f>IF(OR(A24="",NOT(ISNUMBER(C24))),"",IF(OR(IF(D24="",FALSE(),IF(ISNUMBER(D24),OR(D24&lt;=0,D24&gt;1),TRUE())),IF(E24="",FALSE(),IF(ISNUMBER(E24),OR(E24&lt;=0,E24&gt;1),TRUE()))),"",ROUND(C24/F24,2)))</f>
        <v/>
      </c>
      <c r="H24" s="10" t="str">
        <f>IF(A24="","",IF(COUNTIF($A$5:$A$154,A24)&gt;1,"nome doppio, conta solo il primo",IF(OR(IF(D24="",FALSE(),IF(ISNUMBER(D24),OR(D24&lt;=0,D24&gt;1),TRUE())),IF(E24="",FALSE(),IF(ISNUMBER(E24),OR(E24&lt;=0,E24&gt;1),TRUE()))),"inserire una resa tra 1 % e 100 %",IF(NOT(ISNUMBER(C24)),"prezzo d'acquisto mancante",""))))</f>
        <v/>
      </c>
      <c r="I24" s="5"/>
    </row>
    <row r="25" spans="1:9" x14ac:dyDescent="0.25">
      <c r="A25" s="5"/>
      <c r="B25" s="5"/>
      <c r="C25" s="6"/>
      <c r="D25" s="7"/>
      <c r="E25" s="7"/>
      <c r="F25" s="8" t="str">
        <f>IF(A25="","",IF(D25="",1,IF(ISNUMBER(D25),D25,0))*IF(E25="",1,IF(ISNUMBER(E25),E25,0)))</f>
        <v/>
      </c>
      <c r="G25" s="9" t="str">
        <f>IF(OR(A25="",NOT(ISNUMBER(C25))),"",IF(OR(IF(D25="",FALSE(),IF(ISNUMBER(D25),OR(D25&lt;=0,D25&gt;1),TRUE())),IF(E25="",FALSE(),IF(ISNUMBER(E25),OR(E25&lt;=0,E25&gt;1),TRUE()))),"",ROUND(C25/F25,2)))</f>
        <v/>
      </c>
      <c r="H25" s="10" t="str">
        <f>IF(A25="","",IF(COUNTIF($A$5:$A$154,A25)&gt;1,"nome doppio, conta solo il primo",IF(OR(IF(D25="",FALSE(),IF(ISNUMBER(D25),OR(D25&lt;=0,D25&gt;1),TRUE())),IF(E25="",FALSE(),IF(ISNUMBER(E25),OR(E25&lt;=0,E25&gt;1),TRUE()))),"inserire una resa tra 1 % e 100 %",IF(NOT(ISNUMBER(C25)),"prezzo d'acquisto mancante",""))))</f>
        <v/>
      </c>
      <c r="I25" s="5"/>
    </row>
    <row r="26" spans="1:9" x14ac:dyDescent="0.25">
      <c r="A26" s="5"/>
      <c r="B26" s="5"/>
      <c r="C26" s="6"/>
      <c r="D26" s="7"/>
      <c r="E26" s="7"/>
      <c r="F26" s="8" t="str">
        <f>IF(A26="","",IF(D26="",1,IF(ISNUMBER(D26),D26,0))*IF(E26="",1,IF(ISNUMBER(E26),E26,0)))</f>
        <v/>
      </c>
      <c r="G26" s="9" t="str">
        <f>IF(OR(A26="",NOT(ISNUMBER(C26))),"",IF(OR(IF(D26="",FALSE(),IF(ISNUMBER(D26),OR(D26&lt;=0,D26&gt;1),TRUE())),IF(E26="",FALSE(),IF(ISNUMBER(E26),OR(E26&lt;=0,E26&gt;1),TRUE()))),"",ROUND(C26/F26,2)))</f>
        <v/>
      </c>
      <c r="H26" s="10" t="str">
        <f>IF(A26="","",IF(COUNTIF($A$5:$A$154,A26)&gt;1,"nome doppio, conta solo il primo",IF(OR(IF(D26="",FALSE(),IF(ISNUMBER(D26),OR(D26&lt;=0,D26&gt;1),TRUE())),IF(E26="",FALSE(),IF(ISNUMBER(E26),OR(E26&lt;=0,E26&gt;1),TRUE()))),"inserire una resa tra 1 % e 100 %",IF(NOT(ISNUMBER(C26)),"prezzo d'acquisto mancante",""))))</f>
        <v/>
      </c>
      <c r="I26" s="5"/>
    </row>
    <row r="27" spans="1:9" x14ac:dyDescent="0.25">
      <c r="A27" s="5"/>
      <c r="B27" s="5"/>
      <c r="C27" s="6"/>
      <c r="D27" s="7"/>
      <c r="E27" s="7"/>
      <c r="F27" s="8" t="str">
        <f>IF(A27="","",IF(D27="",1,IF(ISNUMBER(D27),D27,0))*IF(E27="",1,IF(ISNUMBER(E27),E27,0)))</f>
        <v/>
      </c>
      <c r="G27" s="9" t="str">
        <f>IF(OR(A27="",NOT(ISNUMBER(C27))),"",IF(OR(IF(D27="",FALSE(),IF(ISNUMBER(D27),OR(D27&lt;=0,D27&gt;1),TRUE())),IF(E27="",FALSE(),IF(ISNUMBER(E27),OR(E27&lt;=0,E27&gt;1),TRUE()))),"",ROUND(C27/F27,2)))</f>
        <v/>
      </c>
      <c r="H27" s="10" t="str">
        <f>IF(A27="","",IF(COUNTIF($A$5:$A$154,A27)&gt;1,"nome doppio, conta solo il primo",IF(OR(IF(D27="",FALSE(),IF(ISNUMBER(D27),OR(D27&lt;=0,D27&gt;1),TRUE())),IF(E27="",FALSE(),IF(ISNUMBER(E27),OR(E27&lt;=0,E27&gt;1),TRUE()))),"inserire una resa tra 1 % e 100 %",IF(NOT(ISNUMBER(C27)),"prezzo d'acquisto mancante",""))))</f>
        <v/>
      </c>
      <c r="I27" s="5"/>
    </row>
    <row r="28" spans="1:9" x14ac:dyDescent="0.25">
      <c r="A28" s="5"/>
      <c r="B28" s="5"/>
      <c r="C28" s="6"/>
      <c r="D28" s="7"/>
      <c r="E28" s="7"/>
      <c r="F28" s="8" t="str">
        <f>IF(A28="","",IF(D28="",1,IF(ISNUMBER(D28),D28,0))*IF(E28="",1,IF(ISNUMBER(E28),E28,0)))</f>
        <v/>
      </c>
      <c r="G28" s="9" t="str">
        <f>IF(OR(A28="",NOT(ISNUMBER(C28))),"",IF(OR(IF(D28="",FALSE(),IF(ISNUMBER(D28),OR(D28&lt;=0,D28&gt;1),TRUE())),IF(E28="",FALSE(),IF(ISNUMBER(E28),OR(E28&lt;=0,E28&gt;1),TRUE()))),"",ROUND(C28/F28,2)))</f>
        <v/>
      </c>
      <c r="H28" s="10" t="str">
        <f>IF(A28="","",IF(COUNTIF($A$5:$A$154,A28)&gt;1,"nome doppio, conta solo il primo",IF(OR(IF(D28="",FALSE(),IF(ISNUMBER(D28),OR(D28&lt;=0,D28&gt;1),TRUE())),IF(E28="",FALSE(),IF(ISNUMBER(E28),OR(E28&lt;=0,E28&gt;1),TRUE()))),"inserire una resa tra 1 % e 100 %",IF(NOT(ISNUMBER(C28)),"prezzo d'acquisto mancante",""))))</f>
        <v/>
      </c>
      <c r="I28" s="5"/>
    </row>
    <row r="29" spans="1:9" x14ac:dyDescent="0.25">
      <c r="A29" s="5"/>
      <c r="B29" s="5"/>
      <c r="C29" s="6"/>
      <c r="D29" s="7"/>
      <c r="E29" s="7"/>
      <c r="F29" s="8" t="str">
        <f>IF(A29="","",IF(D29="",1,IF(ISNUMBER(D29),D29,0))*IF(E29="",1,IF(ISNUMBER(E29),E29,0)))</f>
        <v/>
      </c>
      <c r="G29" s="9" t="str">
        <f>IF(OR(A29="",NOT(ISNUMBER(C29))),"",IF(OR(IF(D29="",FALSE(),IF(ISNUMBER(D29),OR(D29&lt;=0,D29&gt;1),TRUE())),IF(E29="",FALSE(),IF(ISNUMBER(E29),OR(E29&lt;=0,E29&gt;1),TRUE()))),"",ROUND(C29/F29,2)))</f>
        <v/>
      </c>
      <c r="H29" s="10" t="str">
        <f>IF(A29="","",IF(COUNTIF($A$5:$A$154,A29)&gt;1,"nome doppio, conta solo il primo",IF(OR(IF(D29="",FALSE(),IF(ISNUMBER(D29),OR(D29&lt;=0,D29&gt;1),TRUE())),IF(E29="",FALSE(),IF(ISNUMBER(E29),OR(E29&lt;=0,E29&gt;1),TRUE()))),"inserire una resa tra 1 % e 100 %",IF(NOT(ISNUMBER(C29)),"prezzo d'acquisto mancante",""))))</f>
        <v/>
      </c>
      <c r="I29" s="5"/>
    </row>
    <row r="30" spans="1:9" x14ac:dyDescent="0.25">
      <c r="A30" s="5"/>
      <c r="B30" s="5"/>
      <c r="C30" s="6"/>
      <c r="D30" s="7"/>
      <c r="E30" s="7"/>
      <c r="F30" s="8" t="str">
        <f>IF(A30="","",IF(D30="",1,IF(ISNUMBER(D30),D30,0))*IF(E30="",1,IF(ISNUMBER(E30),E30,0)))</f>
        <v/>
      </c>
      <c r="G30" s="9" t="str">
        <f>IF(OR(A30="",NOT(ISNUMBER(C30))),"",IF(OR(IF(D30="",FALSE(),IF(ISNUMBER(D30),OR(D30&lt;=0,D30&gt;1),TRUE())),IF(E30="",FALSE(),IF(ISNUMBER(E30),OR(E30&lt;=0,E30&gt;1),TRUE()))),"",ROUND(C30/F30,2)))</f>
        <v/>
      </c>
      <c r="H30" s="10" t="str">
        <f>IF(A30="","",IF(COUNTIF($A$5:$A$154,A30)&gt;1,"nome doppio, conta solo il primo",IF(OR(IF(D30="",FALSE(),IF(ISNUMBER(D30),OR(D30&lt;=0,D30&gt;1),TRUE())),IF(E30="",FALSE(),IF(ISNUMBER(E30),OR(E30&lt;=0,E30&gt;1),TRUE()))),"inserire una resa tra 1 % e 100 %",IF(NOT(ISNUMBER(C30)),"prezzo d'acquisto mancante",""))))</f>
        <v/>
      </c>
      <c r="I30" s="5"/>
    </row>
    <row r="31" spans="1:9" x14ac:dyDescent="0.25">
      <c r="A31" s="5"/>
      <c r="B31" s="5"/>
      <c r="C31" s="6"/>
      <c r="D31" s="7"/>
      <c r="E31" s="7"/>
      <c r="F31" s="8" t="str">
        <f>IF(A31="","",IF(D31="",1,IF(ISNUMBER(D31),D31,0))*IF(E31="",1,IF(ISNUMBER(E31),E31,0)))</f>
        <v/>
      </c>
      <c r="G31" s="9" t="str">
        <f>IF(OR(A31="",NOT(ISNUMBER(C31))),"",IF(OR(IF(D31="",FALSE(),IF(ISNUMBER(D31),OR(D31&lt;=0,D31&gt;1),TRUE())),IF(E31="",FALSE(),IF(ISNUMBER(E31),OR(E31&lt;=0,E31&gt;1),TRUE()))),"",ROUND(C31/F31,2)))</f>
        <v/>
      </c>
      <c r="H31" s="10" t="str">
        <f>IF(A31="","",IF(COUNTIF($A$5:$A$154,A31)&gt;1,"nome doppio, conta solo il primo",IF(OR(IF(D31="",FALSE(),IF(ISNUMBER(D31),OR(D31&lt;=0,D31&gt;1),TRUE())),IF(E31="",FALSE(),IF(ISNUMBER(E31),OR(E31&lt;=0,E31&gt;1),TRUE()))),"inserire una resa tra 1 % e 100 %",IF(NOT(ISNUMBER(C31)),"prezzo d'acquisto mancante",""))))</f>
        <v/>
      </c>
      <c r="I31" s="5"/>
    </row>
    <row r="32" spans="1:9" x14ac:dyDescent="0.25">
      <c r="A32" s="5"/>
      <c r="B32" s="5"/>
      <c r="C32" s="6"/>
      <c r="D32" s="7"/>
      <c r="E32" s="7"/>
      <c r="F32" s="8" t="str">
        <f>IF(A32="","",IF(D32="",1,IF(ISNUMBER(D32),D32,0))*IF(E32="",1,IF(ISNUMBER(E32),E32,0)))</f>
        <v/>
      </c>
      <c r="G32" s="9" t="str">
        <f>IF(OR(A32="",NOT(ISNUMBER(C32))),"",IF(OR(IF(D32="",FALSE(),IF(ISNUMBER(D32),OR(D32&lt;=0,D32&gt;1),TRUE())),IF(E32="",FALSE(),IF(ISNUMBER(E32),OR(E32&lt;=0,E32&gt;1),TRUE()))),"",ROUND(C32/F32,2)))</f>
        <v/>
      </c>
      <c r="H32" s="10" t="str">
        <f>IF(A32="","",IF(COUNTIF($A$5:$A$154,A32)&gt;1,"nome doppio, conta solo il primo",IF(OR(IF(D32="",FALSE(),IF(ISNUMBER(D32),OR(D32&lt;=0,D32&gt;1),TRUE())),IF(E32="",FALSE(),IF(ISNUMBER(E32),OR(E32&lt;=0,E32&gt;1),TRUE()))),"inserire una resa tra 1 % e 100 %",IF(NOT(ISNUMBER(C32)),"prezzo d'acquisto mancante",""))))</f>
        <v/>
      </c>
      <c r="I32" s="5"/>
    </row>
    <row r="33" spans="1:9" x14ac:dyDescent="0.25">
      <c r="A33" s="5"/>
      <c r="B33" s="5"/>
      <c r="C33" s="6"/>
      <c r="D33" s="7"/>
      <c r="E33" s="7"/>
      <c r="F33" s="8" t="str">
        <f>IF(A33="","",IF(D33="",1,IF(ISNUMBER(D33),D33,0))*IF(E33="",1,IF(ISNUMBER(E33),E33,0)))</f>
        <v/>
      </c>
      <c r="G33" s="9" t="str">
        <f>IF(OR(A33="",NOT(ISNUMBER(C33))),"",IF(OR(IF(D33="",FALSE(),IF(ISNUMBER(D33),OR(D33&lt;=0,D33&gt;1),TRUE())),IF(E33="",FALSE(),IF(ISNUMBER(E33),OR(E33&lt;=0,E33&gt;1),TRUE()))),"",ROUND(C33/F33,2)))</f>
        <v/>
      </c>
      <c r="H33" s="10" t="str">
        <f>IF(A33="","",IF(COUNTIF($A$5:$A$154,A33)&gt;1,"nome doppio, conta solo il primo",IF(OR(IF(D33="",FALSE(),IF(ISNUMBER(D33),OR(D33&lt;=0,D33&gt;1),TRUE())),IF(E33="",FALSE(),IF(ISNUMBER(E33),OR(E33&lt;=0,E33&gt;1),TRUE()))),"inserire una resa tra 1 % e 100 %",IF(NOT(ISNUMBER(C33)),"prezzo d'acquisto mancante",""))))</f>
        <v/>
      </c>
      <c r="I33" s="5"/>
    </row>
    <row r="34" spans="1:9" x14ac:dyDescent="0.25">
      <c r="A34" s="5"/>
      <c r="B34" s="5"/>
      <c r="C34" s="6"/>
      <c r="D34" s="7"/>
      <c r="E34" s="7"/>
      <c r="F34" s="8" t="str">
        <f>IF(A34="","",IF(D34="",1,IF(ISNUMBER(D34),D34,0))*IF(E34="",1,IF(ISNUMBER(E34),E34,0)))</f>
        <v/>
      </c>
      <c r="G34" s="9" t="str">
        <f>IF(OR(A34="",NOT(ISNUMBER(C34))),"",IF(OR(IF(D34="",FALSE(),IF(ISNUMBER(D34),OR(D34&lt;=0,D34&gt;1),TRUE())),IF(E34="",FALSE(),IF(ISNUMBER(E34),OR(E34&lt;=0,E34&gt;1),TRUE()))),"",ROUND(C34/F34,2)))</f>
        <v/>
      </c>
      <c r="H34" s="10" t="str">
        <f>IF(A34="","",IF(COUNTIF($A$5:$A$154,A34)&gt;1,"nome doppio, conta solo il primo",IF(OR(IF(D34="",FALSE(),IF(ISNUMBER(D34),OR(D34&lt;=0,D34&gt;1),TRUE())),IF(E34="",FALSE(),IF(ISNUMBER(E34),OR(E34&lt;=0,E34&gt;1),TRUE()))),"inserire una resa tra 1 % e 100 %",IF(NOT(ISNUMBER(C34)),"prezzo d'acquisto mancante",""))))</f>
        <v/>
      </c>
      <c r="I34" s="5"/>
    </row>
    <row r="35" spans="1:9" x14ac:dyDescent="0.25">
      <c r="A35" s="5"/>
      <c r="B35" s="5"/>
      <c r="C35" s="6"/>
      <c r="D35" s="7"/>
      <c r="E35" s="7"/>
      <c r="F35" s="8" t="str">
        <f>IF(A35="","",IF(D35="",1,IF(ISNUMBER(D35),D35,0))*IF(E35="",1,IF(ISNUMBER(E35),E35,0)))</f>
        <v/>
      </c>
      <c r="G35" s="9" t="str">
        <f>IF(OR(A35="",NOT(ISNUMBER(C35))),"",IF(OR(IF(D35="",FALSE(),IF(ISNUMBER(D35),OR(D35&lt;=0,D35&gt;1),TRUE())),IF(E35="",FALSE(),IF(ISNUMBER(E35),OR(E35&lt;=0,E35&gt;1),TRUE()))),"",ROUND(C35/F35,2)))</f>
        <v/>
      </c>
      <c r="H35" s="10" t="str">
        <f>IF(A35="","",IF(COUNTIF($A$5:$A$154,A35)&gt;1,"nome doppio, conta solo il primo",IF(OR(IF(D35="",FALSE(),IF(ISNUMBER(D35),OR(D35&lt;=0,D35&gt;1),TRUE())),IF(E35="",FALSE(),IF(ISNUMBER(E35),OR(E35&lt;=0,E35&gt;1),TRUE()))),"inserire una resa tra 1 % e 100 %",IF(NOT(ISNUMBER(C35)),"prezzo d'acquisto mancante",""))))</f>
        <v/>
      </c>
      <c r="I35" s="5"/>
    </row>
    <row r="36" spans="1:9" x14ac:dyDescent="0.25">
      <c r="A36" s="5"/>
      <c r="B36" s="5"/>
      <c r="C36" s="6"/>
      <c r="D36" s="7"/>
      <c r="E36" s="7"/>
      <c r="F36" s="8" t="str">
        <f>IF(A36="","",IF(D36="",1,IF(ISNUMBER(D36),D36,0))*IF(E36="",1,IF(ISNUMBER(E36),E36,0)))</f>
        <v/>
      </c>
      <c r="G36" s="9" t="str">
        <f>IF(OR(A36="",NOT(ISNUMBER(C36))),"",IF(OR(IF(D36="",FALSE(),IF(ISNUMBER(D36),OR(D36&lt;=0,D36&gt;1),TRUE())),IF(E36="",FALSE(),IF(ISNUMBER(E36),OR(E36&lt;=0,E36&gt;1),TRUE()))),"",ROUND(C36/F36,2)))</f>
        <v/>
      </c>
      <c r="H36" s="10" t="str">
        <f>IF(A36="","",IF(COUNTIF($A$5:$A$154,A36)&gt;1,"nome doppio, conta solo il primo",IF(OR(IF(D36="",FALSE(),IF(ISNUMBER(D36),OR(D36&lt;=0,D36&gt;1),TRUE())),IF(E36="",FALSE(),IF(ISNUMBER(E36),OR(E36&lt;=0,E36&gt;1),TRUE()))),"inserire una resa tra 1 % e 100 %",IF(NOT(ISNUMBER(C36)),"prezzo d'acquisto mancante",""))))</f>
        <v/>
      </c>
      <c r="I36" s="5"/>
    </row>
    <row r="37" spans="1:9" x14ac:dyDescent="0.25">
      <c r="A37" s="5"/>
      <c r="B37" s="5"/>
      <c r="C37" s="6"/>
      <c r="D37" s="7"/>
      <c r="E37" s="7"/>
      <c r="F37" s="8" t="str">
        <f>IF(A37="","",IF(D37="",1,IF(ISNUMBER(D37),D37,0))*IF(E37="",1,IF(ISNUMBER(E37),E37,0)))</f>
        <v/>
      </c>
      <c r="G37" s="9" t="str">
        <f>IF(OR(A37="",NOT(ISNUMBER(C37))),"",IF(OR(IF(D37="",FALSE(),IF(ISNUMBER(D37),OR(D37&lt;=0,D37&gt;1),TRUE())),IF(E37="",FALSE(),IF(ISNUMBER(E37),OR(E37&lt;=0,E37&gt;1),TRUE()))),"",ROUND(C37/F37,2)))</f>
        <v/>
      </c>
      <c r="H37" s="10" t="str">
        <f>IF(A37="","",IF(COUNTIF($A$5:$A$154,A37)&gt;1,"nome doppio, conta solo il primo",IF(OR(IF(D37="",FALSE(),IF(ISNUMBER(D37),OR(D37&lt;=0,D37&gt;1),TRUE())),IF(E37="",FALSE(),IF(ISNUMBER(E37),OR(E37&lt;=0,E37&gt;1),TRUE()))),"inserire una resa tra 1 % e 100 %",IF(NOT(ISNUMBER(C37)),"prezzo d'acquisto mancante",""))))</f>
        <v/>
      </c>
      <c r="I37" s="5"/>
    </row>
    <row r="38" spans="1:9" x14ac:dyDescent="0.25">
      <c r="A38" s="5"/>
      <c r="B38" s="5"/>
      <c r="C38" s="6"/>
      <c r="D38" s="7"/>
      <c r="E38" s="7"/>
      <c r="F38" s="8" t="str">
        <f>IF(A38="","",IF(D38="",1,IF(ISNUMBER(D38),D38,0))*IF(E38="",1,IF(ISNUMBER(E38),E38,0)))</f>
        <v/>
      </c>
      <c r="G38" s="9" t="str">
        <f>IF(OR(A38="",NOT(ISNUMBER(C38))),"",IF(OR(IF(D38="",FALSE(),IF(ISNUMBER(D38),OR(D38&lt;=0,D38&gt;1),TRUE())),IF(E38="",FALSE(),IF(ISNUMBER(E38),OR(E38&lt;=0,E38&gt;1),TRUE()))),"",ROUND(C38/F38,2)))</f>
        <v/>
      </c>
      <c r="H38" s="10" t="str">
        <f>IF(A38="","",IF(COUNTIF($A$5:$A$154,A38)&gt;1,"nome doppio, conta solo il primo",IF(OR(IF(D38="",FALSE(),IF(ISNUMBER(D38),OR(D38&lt;=0,D38&gt;1),TRUE())),IF(E38="",FALSE(),IF(ISNUMBER(E38),OR(E38&lt;=0,E38&gt;1),TRUE()))),"inserire una resa tra 1 % e 100 %",IF(NOT(ISNUMBER(C38)),"prezzo d'acquisto mancante",""))))</f>
        <v/>
      </c>
      <c r="I38" s="5"/>
    </row>
    <row r="39" spans="1:9" x14ac:dyDescent="0.25">
      <c r="A39" s="5"/>
      <c r="B39" s="5"/>
      <c r="C39" s="6"/>
      <c r="D39" s="7"/>
      <c r="E39" s="7"/>
      <c r="F39" s="8" t="str">
        <f>IF(A39="","",IF(D39="",1,IF(ISNUMBER(D39),D39,0))*IF(E39="",1,IF(ISNUMBER(E39),E39,0)))</f>
        <v/>
      </c>
      <c r="G39" s="9" t="str">
        <f>IF(OR(A39="",NOT(ISNUMBER(C39))),"",IF(OR(IF(D39="",FALSE(),IF(ISNUMBER(D39),OR(D39&lt;=0,D39&gt;1),TRUE())),IF(E39="",FALSE(),IF(ISNUMBER(E39),OR(E39&lt;=0,E39&gt;1),TRUE()))),"",ROUND(C39/F39,2)))</f>
        <v/>
      </c>
      <c r="H39" s="10" t="str">
        <f>IF(A39="","",IF(COUNTIF($A$5:$A$154,A39)&gt;1,"nome doppio, conta solo il primo",IF(OR(IF(D39="",FALSE(),IF(ISNUMBER(D39),OR(D39&lt;=0,D39&gt;1),TRUE())),IF(E39="",FALSE(),IF(ISNUMBER(E39),OR(E39&lt;=0,E39&gt;1),TRUE()))),"inserire una resa tra 1 % e 100 %",IF(NOT(ISNUMBER(C39)),"prezzo d'acquisto mancante",""))))</f>
        <v/>
      </c>
      <c r="I39" s="5"/>
    </row>
    <row r="40" spans="1:9" x14ac:dyDescent="0.25">
      <c r="A40" s="5"/>
      <c r="B40" s="5"/>
      <c r="C40" s="6"/>
      <c r="D40" s="7"/>
      <c r="E40" s="7"/>
      <c r="F40" s="8" t="str">
        <f>IF(A40="","",IF(D40="",1,IF(ISNUMBER(D40),D40,0))*IF(E40="",1,IF(ISNUMBER(E40),E40,0)))</f>
        <v/>
      </c>
      <c r="G40" s="9" t="str">
        <f>IF(OR(A40="",NOT(ISNUMBER(C40))),"",IF(OR(IF(D40="",FALSE(),IF(ISNUMBER(D40),OR(D40&lt;=0,D40&gt;1),TRUE())),IF(E40="",FALSE(),IF(ISNUMBER(E40),OR(E40&lt;=0,E40&gt;1),TRUE()))),"",ROUND(C40/F40,2)))</f>
        <v/>
      </c>
      <c r="H40" s="10" t="str">
        <f>IF(A40="","",IF(COUNTIF($A$5:$A$154,A40)&gt;1,"nome doppio, conta solo il primo",IF(OR(IF(D40="",FALSE(),IF(ISNUMBER(D40),OR(D40&lt;=0,D40&gt;1),TRUE())),IF(E40="",FALSE(),IF(ISNUMBER(E40),OR(E40&lt;=0,E40&gt;1),TRUE()))),"inserire una resa tra 1 % e 100 %",IF(NOT(ISNUMBER(C40)),"prezzo d'acquisto mancante",""))))</f>
        <v/>
      </c>
      <c r="I40" s="5"/>
    </row>
    <row r="41" spans="1:9" x14ac:dyDescent="0.25">
      <c r="A41" s="5"/>
      <c r="B41" s="5"/>
      <c r="C41" s="6"/>
      <c r="D41" s="7"/>
      <c r="E41" s="7"/>
      <c r="F41" s="8" t="str">
        <f>IF(A41="","",IF(D41="",1,IF(ISNUMBER(D41),D41,0))*IF(E41="",1,IF(ISNUMBER(E41),E41,0)))</f>
        <v/>
      </c>
      <c r="G41" s="9" t="str">
        <f>IF(OR(A41="",NOT(ISNUMBER(C41))),"",IF(OR(IF(D41="",FALSE(),IF(ISNUMBER(D41),OR(D41&lt;=0,D41&gt;1),TRUE())),IF(E41="",FALSE(),IF(ISNUMBER(E41),OR(E41&lt;=0,E41&gt;1),TRUE()))),"",ROUND(C41/F41,2)))</f>
        <v/>
      </c>
      <c r="H41" s="10" t="str">
        <f>IF(A41="","",IF(COUNTIF($A$5:$A$154,A41)&gt;1,"nome doppio, conta solo il primo",IF(OR(IF(D41="",FALSE(),IF(ISNUMBER(D41),OR(D41&lt;=0,D41&gt;1),TRUE())),IF(E41="",FALSE(),IF(ISNUMBER(E41),OR(E41&lt;=0,E41&gt;1),TRUE()))),"inserire una resa tra 1 % e 100 %",IF(NOT(ISNUMBER(C41)),"prezzo d'acquisto mancante",""))))</f>
        <v/>
      </c>
      <c r="I41" s="5"/>
    </row>
    <row r="42" spans="1:9" x14ac:dyDescent="0.25">
      <c r="A42" s="5"/>
      <c r="B42" s="5"/>
      <c r="C42" s="6"/>
      <c r="D42" s="7"/>
      <c r="E42" s="7"/>
      <c r="F42" s="8" t="str">
        <f>IF(A42="","",IF(D42="",1,IF(ISNUMBER(D42),D42,0))*IF(E42="",1,IF(ISNUMBER(E42),E42,0)))</f>
        <v/>
      </c>
      <c r="G42" s="9" t="str">
        <f>IF(OR(A42="",NOT(ISNUMBER(C42))),"",IF(OR(IF(D42="",FALSE(),IF(ISNUMBER(D42),OR(D42&lt;=0,D42&gt;1),TRUE())),IF(E42="",FALSE(),IF(ISNUMBER(E42),OR(E42&lt;=0,E42&gt;1),TRUE()))),"",ROUND(C42/F42,2)))</f>
        <v/>
      </c>
      <c r="H42" s="10" t="str">
        <f>IF(A42="","",IF(COUNTIF($A$5:$A$154,A42)&gt;1,"nome doppio, conta solo il primo",IF(OR(IF(D42="",FALSE(),IF(ISNUMBER(D42),OR(D42&lt;=0,D42&gt;1),TRUE())),IF(E42="",FALSE(),IF(ISNUMBER(E42),OR(E42&lt;=0,E42&gt;1),TRUE()))),"inserire una resa tra 1 % e 100 %",IF(NOT(ISNUMBER(C42)),"prezzo d'acquisto mancante",""))))</f>
        <v/>
      </c>
      <c r="I42" s="5"/>
    </row>
    <row r="43" spans="1:9" x14ac:dyDescent="0.25">
      <c r="A43" s="5"/>
      <c r="B43" s="5"/>
      <c r="C43" s="6"/>
      <c r="D43" s="7"/>
      <c r="E43" s="7"/>
      <c r="F43" s="8" t="str">
        <f>IF(A43="","",IF(D43="",1,IF(ISNUMBER(D43),D43,0))*IF(E43="",1,IF(ISNUMBER(E43),E43,0)))</f>
        <v/>
      </c>
      <c r="G43" s="9" t="str">
        <f>IF(OR(A43="",NOT(ISNUMBER(C43))),"",IF(OR(IF(D43="",FALSE(),IF(ISNUMBER(D43),OR(D43&lt;=0,D43&gt;1),TRUE())),IF(E43="",FALSE(),IF(ISNUMBER(E43),OR(E43&lt;=0,E43&gt;1),TRUE()))),"",ROUND(C43/F43,2)))</f>
        <v/>
      </c>
      <c r="H43" s="10" t="str">
        <f>IF(A43="","",IF(COUNTIF($A$5:$A$154,A43)&gt;1,"nome doppio, conta solo il primo",IF(OR(IF(D43="",FALSE(),IF(ISNUMBER(D43),OR(D43&lt;=0,D43&gt;1),TRUE())),IF(E43="",FALSE(),IF(ISNUMBER(E43),OR(E43&lt;=0,E43&gt;1),TRUE()))),"inserire una resa tra 1 % e 100 %",IF(NOT(ISNUMBER(C43)),"prezzo d'acquisto mancante",""))))</f>
        <v/>
      </c>
      <c r="I43" s="5"/>
    </row>
    <row r="44" spans="1:9" x14ac:dyDescent="0.25">
      <c r="A44" s="5"/>
      <c r="B44" s="5"/>
      <c r="C44" s="6"/>
      <c r="D44" s="7"/>
      <c r="E44" s="7"/>
      <c r="F44" s="8" t="str">
        <f>IF(A44="","",IF(D44="",1,IF(ISNUMBER(D44),D44,0))*IF(E44="",1,IF(ISNUMBER(E44),E44,0)))</f>
        <v/>
      </c>
      <c r="G44" s="9" t="str">
        <f>IF(OR(A44="",NOT(ISNUMBER(C44))),"",IF(OR(IF(D44="",FALSE(),IF(ISNUMBER(D44),OR(D44&lt;=0,D44&gt;1),TRUE())),IF(E44="",FALSE(),IF(ISNUMBER(E44),OR(E44&lt;=0,E44&gt;1),TRUE()))),"",ROUND(C44/F44,2)))</f>
        <v/>
      </c>
      <c r="H44" s="10" t="str">
        <f>IF(A44="","",IF(COUNTIF($A$5:$A$154,A44)&gt;1,"nome doppio, conta solo il primo",IF(OR(IF(D44="",FALSE(),IF(ISNUMBER(D44),OR(D44&lt;=0,D44&gt;1),TRUE())),IF(E44="",FALSE(),IF(ISNUMBER(E44),OR(E44&lt;=0,E44&gt;1),TRUE()))),"inserire una resa tra 1 % e 100 %",IF(NOT(ISNUMBER(C44)),"prezzo d'acquisto mancante",""))))</f>
        <v/>
      </c>
      <c r="I44" s="5"/>
    </row>
    <row r="45" spans="1:9" x14ac:dyDescent="0.25">
      <c r="A45" s="5"/>
      <c r="B45" s="5"/>
      <c r="C45" s="6"/>
      <c r="D45" s="7"/>
      <c r="E45" s="7"/>
      <c r="F45" s="8" t="str">
        <f>IF(A45="","",IF(D45="",1,IF(ISNUMBER(D45),D45,0))*IF(E45="",1,IF(ISNUMBER(E45),E45,0)))</f>
        <v/>
      </c>
      <c r="G45" s="9" t="str">
        <f>IF(OR(A45="",NOT(ISNUMBER(C45))),"",IF(OR(IF(D45="",FALSE(),IF(ISNUMBER(D45),OR(D45&lt;=0,D45&gt;1),TRUE())),IF(E45="",FALSE(),IF(ISNUMBER(E45),OR(E45&lt;=0,E45&gt;1),TRUE()))),"",ROUND(C45/F45,2)))</f>
        <v/>
      </c>
      <c r="H45" s="10" t="str">
        <f>IF(A45="","",IF(COUNTIF($A$5:$A$154,A45)&gt;1,"nome doppio, conta solo il primo",IF(OR(IF(D45="",FALSE(),IF(ISNUMBER(D45),OR(D45&lt;=0,D45&gt;1),TRUE())),IF(E45="",FALSE(),IF(ISNUMBER(E45),OR(E45&lt;=0,E45&gt;1),TRUE()))),"inserire una resa tra 1 % e 100 %",IF(NOT(ISNUMBER(C45)),"prezzo d'acquisto mancante",""))))</f>
        <v/>
      </c>
      <c r="I45" s="5"/>
    </row>
    <row r="46" spans="1:9" x14ac:dyDescent="0.25">
      <c r="A46" s="5"/>
      <c r="B46" s="5"/>
      <c r="C46" s="6"/>
      <c r="D46" s="7"/>
      <c r="E46" s="7"/>
      <c r="F46" s="8" t="str">
        <f>IF(A46="","",IF(D46="",1,IF(ISNUMBER(D46),D46,0))*IF(E46="",1,IF(ISNUMBER(E46),E46,0)))</f>
        <v/>
      </c>
      <c r="G46" s="9" t="str">
        <f>IF(OR(A46="",NOT(ISNUMBER(C46))),"",IF(OR(IF(D46="",FALSE(),IF(ISNUMBER(D46),OR(D46&lt;=0,D46&gt;1),TRUE())),IF(E46="",FALSE(),IF(ISNUMBER(E46),OR(E46&lt;=0,E46&gt;1),TRUE()))),"",ROUND(C46/F46,2)))</f>
        <v/>
      </c>
      <c r="H46" s="10" t="str">
        <f>IF(A46="","",IF(COUNTIF($A$5:$A$154,A46)&gt;1,"nome doppio, conta solo il primo",IF(OR(IF(D46="",FALSE(),IF(ISNUMBER(D46),OR(D46&lt;=0,D46&gt;1),TRUE())),IF(E46="",FALSE(),IF(ISNUMBER(E46),OR(E46&lt;=0,E46&gt;1),TRUE()))),"inserire una resa tra 1 % e 100 %",IF(NOT(ISNUMBER(C46)),"prezzo d'acquisto mancante",""))))</f>
        <v/>
      </c>
      <c r="I46" s="5"/>
    </row>
    <row r="47" spans="1:9" x14ac:dyDescent="0.25">
      <c r="A47" s="5"/>
      <c r="B47" s="5"/>
      <c r="C47" s="6"/>
      <c r="D47" s="7"/>
      <c r="E47" s="7"/>
      <c r="F47" s="8" t="str">
        <f>IF(A47="","",IF(D47="",1,IF(ISNUMBER(D47),D47,0))*IF(E47="",1,IF(ISNUMBER(E47),E47,0)))</f>
        <v/>
      </c>
      <c r="G47" s="9" t="str">
        <f>IF(OR(A47="",NOT(ISNUMBER(C47))),"",IF(OR(IF(D47="",FALSE(),IF(ISNUMBER(D47),OR(D47&lt;=0,D47&gt;1),TRUE())),IF(E47="",FALSE(),IF(ISNUMBER(E47),OR(E47&lt;=0,E47&gt;1),TRUE()))),"",ROUND(C47/F47,2)))</f>
        <v/>
      </c>
      <c r="H47" s="10" t="str">
        <f>IF(A47="","",IF(COUNTIF($A$5:$A$154,A47)&gt;1,"nome doppio, conta solo il primo",IF(OR(IF(D47="",FALSE(),IF(ISNUMBER(D47),OR(D47&lt;=0,D47&gt;1),TRUE())),IF(E47="",FALSE(),IF(ISNUMBER(E47),OR(E47&lt;=0,E47&gt;1),TRUE()))),"inserire una resa tra 1 % e 100 %",IF(NOT(ISNUMBER(C47)),"prezzo d'acquisto mancante",""))))</f>
        <v/>
      </c>
      <c r="I47" s="5"/>
    </row>
    <row r="48" spans="1:9" x14ac:dyDescent="0.25">
      <c r="A48" s="5"/>
      <c r="B48" s="5"/>
      <c r="C48" s="6"/>
      <c r="D48" s="7"/>
      <c r="E48" s="7"/>
      <c r="F48" s="8" t="str">
        <f>IF(A48="","",IF(D48="",1,IF(ISNUMBER(D48),D48,0))*IF(E48="",1,IF(ISNUMBER(E48),E48,0)))</f>
        <v/>
      </c>
      <c r="G48" s="9" t="str">
        <f>IF(OR(A48="",NOT(ISNUMBER(C48))),"",IF(OR(IF(D48="",FALSE(),IF(ISNUMBER(D48),OR(D48&lt;=0,D48&gt;1),TRUE())),IF(E48="",FALSE(),IF(ISNUMBER(E48),OR(E48&lt;=0,E48&gt;1),TRUE()))),"",ROUND(C48/F48,2)))</f>
        <v/>
      </c>
      <c r="H48" s="10" t="str">
        <f>IF(A48="","",IF(COUNTIF($A$5:$A$154,A48)&gt;1,"nome doppio, conta solo il primo",IF(OR(IF(D48="",FALSE(),IF(ISNUMBER(D48),OR(D48&lt;=0,D48&gt;1),TRUE())),IF(E48="",FALSE(),IF(ISNUMBER(E48),OR(E48&lt;=0,E48&gt;1),TRUE()))),"inserire una resa tra 1 % e 100 %",IF(NOT(ISNUMBER(C48)),"prezzo d'acquisto mancante",""))))</f>
        <v/>
      </c>
      <c r="I48" s="5"/>
    </row>
    <row r="49" spans="1:9" x14ac:dyDescent="0.25">
      <c r="A49" s="5"/>
      <c r="B49" s="5"/>
      <c r="C49" s="6"/>
      <c r="D49" s="7"/>
      <c r="E49" s="7"/>
      <c r="F49" s="8" t="str">
        <f>IF(A49="","",IF(D49="",1,IF(ISNUMBER(D49),D49,0))*IF(E49="",1,IF(ISNUMBER(E49),E49,0)))</f>
        <v/>
      </c>
      <c r="G49" s="9" t="str">
        <f>IF(OR(A49="",NOT(ISNUMBER(C49))),"",IF(OR(IF(D49="",FALSE(),IF(ISNUMBER(D49),OR(D49&lt;=0,D49&gt;1),TRUE())),IF(E49="",FALSE(),IF(ISNUMBER(E49),OR(E49&lt;=0,E49&gt;1),TRUE()))),"",ROUND(C49/F49,2)))</f>
        <v/>
      </c>
      <c r="H49" s="10" t="str">
        <f>IF(A49="","",IF(COUNTIF($A$5:$A$154,A49)&gt;1,"nome doppio, conta solo il primo",IF(OR(IF(D49="",FALSE(),IF(ISNUMBER(D49),OR(D49&lt;=0,D49&gt;1),TRUE())),IF(E49="",FALSE(),IF(ISNUMBER(E49),OR(E49&lt;=0,E49&gt;1),TRUE()))),"inserire una resa tra 1 % e 100 %",IF(NOT(ISNUMBER(C49)),"prezzo d'acquisto mancante",""))))</f>
        <v/>
      </c>
      <c r="I49" s="5"/>
    </row>
    <row r="50" spans="1:9" x14ac:dyDescent="0.25">
      <c r="A50" s="5"/>
      <c r="B50" s="5"/>
      <c r="C50" s="6"/>
      <c r="D50" s="7"/>
      <c r="E50" s="7"/>
      <c r="F50" s="8" t="str">
        <f>IF(A50="","",IF(D50="",1,IF(ISNUMBER(D50),D50,0))*IF(E50="",1,IF(ISNUMBER(E50),E50,0)))</f>
        <v/>
      </c>
      <c r="G50" s="9" t="str">
        <f>IF(OR(A50="",NOT(ISNUMBER(C50))),"",IF(OR(IF(D50="",FALSE(),IF(ISNUMBER(D50),OR(D50&lt;=0,D50&gt;1),TRUE())),IF(E50="",FALSE(),IF(ISNUMBER(E50),OR(E50&lt;=0,E50&gt;1),TRUE()))),"",ROUND(C50/F50,2)))</f>
        <v/>
      </c>
      <c r="H50" s="10" t="str">
        <f>IF(A50="","",IF(COUNTIF($A$5:$A$154,A50)&gt;1,"nome doppio, conta solo il primo",IF(OR(IF(D50="",FALSE(),IF(ISNUMBER(D50),OR(D50&lt;=0,D50&gt;1),TRUE())),IF(E50="",FALSE(),IF(ISNUMBER(E50),OR(E50&lt;=0,E50&gt;1),TRUE()))),"inserire una resa tra 1 % e 100 %",IF(NOT(ISNUMBER(C50)),"prezzo d'acquisto mancante",""))))</f>
        <v/>
      </c>
      <c r="I50" s="5"/>
    </row>
    <row r="51" spans="1:9" x14ac:dyDescent="0.25">
      <c r="A51" s="5"/>
      <c r="B51" s="5"/>
      <c r="C51" s="6"/>
      <c r="D51" s="7"/>
      <c r="E51" s="7"/>
      <c r="F51" s="8" t="str">
        <f>IF(A51="","",IF(D51="",1,IF(ISNUMBER(D51),D51,0))*IF(E51="",1,IF(ISNUMBER(E51),E51,0)))</f>
        <v/>
      </c>
      <c r="G51" s="9" t="str">
        <f>IF(OR(A51="",NOT(ISNUMBER(C51))),"",IF(OR(IF(D51="",FALSE(),IF(ISNUMBER(D51),OR(D51&lt;=0,D51&gt;1),TRUE())),IF(E51="",FALSE(),IF(ISNUMBER(E51),OR(E51&lt;=0,E51&gt;1),TRUE()))),"",ROUND(C51/F51,2)))</f>
        <v/>
      </c>
      <c r="H51" s="10" t="str">
        <f>IF(A51="","",IF(COUNTIF($A$5:$A$154,A51)&gt;1,"nome doppio, conta solo il primo",IF(OR(IF(D51="",FALSE(),IF(ISNUMBER(D51),OR(D51&lt;=0,D51&gt;1),TRUE())),IF(E51="",FALSE(),IF(ISNUMBER(E51),OR(E51&lt;=0,E51&gt;1),TRUE()))),"inserire una resa tra 1 % e 100 %",IF(NOT(ISNUMBER(C51)),"prezzo d'acquisto mancante",""))))</f>
        <v/>
      </c>
      <c r="I51" s="5"/>
    </row>
    <row r="52" spans="1:9" x14ac:dyDescent="0.25">
      <c r="A52" s="5"/>
      <c r="B52" s="5"/>
      <c r="C52" s="6"/>
      <c r="D52" s="7"/>
      <c r="E52" s="7"/>
      <c r="F52" s="8" t="str">
        <f>IF(A52="","",IF(D52="",1,IF(ISNUMBER(D52),D52,0))*IF(E52="",1,IF(ISNUMBER(E52),E52,0)))</f>
        <v/>
      </c>
      <c r="G52" s="9" t="str">
        <f>IF(OR(A52="",NOT(ISNUMBER(C52))),"",IF(OR(IF(D52="",FALSE(),IF(ISNUMBER(D52),OR(D52&lt;=0,D52&gt;1),TRUE())),IF(E52="",FALSE(),IF(ISNUMBER(E52),OR(E52&lt;=0,E52&gt;1),TRUE()))),"",ROUND(C52/F52,2)))</f>
        <v/>
      </c>
      <c r="H52" s="10" t="str">
        <f>IF(A52="","",IF(COUNTIF($A$5:$A$154,A52)&gt;1,"nome doppio, conta solo il primo",IF(OR(IF(D52="",FALSE(),IF(ISNUMBER(D52),OR(D52&lt;=0,D52&gt;1),TRUE())),IF(E52="",FALSE(),IF(ISNUMBER(E52),OR(E52&lt;=0,E52&gt;1),TRUE()))),"inserire una resa tra 1 % e 100 %",IF(NOT(ISNUMBER(C52)),"prezzo d'acquisto mancante",""))))</f>
        <v/>
      </c>
      <c r="I52" s="5"/>
    </row>
    <row r="53" spans="1:9" x14ac:dyDescent="0.25">
      <c r="A53" s="5"/>
      <c r="B53" s="5"/>
      <c r="C53" s="6"/>
      <c r="D53" s="7"/>
      <c r="E53" s="7"/>
      <c r="F53" s="8" t="str">
        <f>IF(A53="","",IF(D53="",1,IF(ISNUMBER(D53),D53,0))*IF(E53="",1,IF(ISNUMBER(E53),E53,0)))</f>
        <v/>
      </c>
      <c r="G53" s="9" t="str">
        <f>IF(OR(A53="",NOT(ISNUMBER(C53))),"",IF(OR(IF(D53="",FALSE(),IF(ISNUMBER(D53),OR(D53&lt;=0,D53&gt;1),TRUE())),IF(E53="",FALSE(),IF(ISNUMBER(E53),OR(E53&lt;=0,E53&gt;1),TRUE()))),"",ROUND(C53/F53,2)))</f>
        <v/>
      </c>
      <c r="H53" s="10" t="str">
        <f>IF(A53="","",IF(COUNTIF($A$5:$A$154,A53)&gt;1,"nome doppio, conta solo il primo",IF(OR(IF(D53="",FALSE(),IF(ISNUMBER(D53),OR(D53&lt;=0,D53&gt;1),TRUE())),IF(E53="",FALSE(),IF(ISNUMBER(E53),OR(E53&lt;=0,E53&gt;1),TRUE()))),"inserire una resa tra 1 % e 100 %",IF(NOT(ISNUMBER(C53)),"prezzo d'acquisto mancante",""))))</f>
        <v/>
      </c>
      <c r="I53" s="5"/>
    </row>
    <row r="54" spans="1:9" x14ac:dyDescent="0.25">
      <c r="A54" s="5"/>
      <c r="B54" s="5"/>
      <c r="C54" s="6"/>
      <c r="D54" s="7"/>
      <c r="E54" s="7"/>
      <c r="F54" s="8" t="str">
        <f>IF(A54="","",IF(D54="",1,IF(ISNUMBER(D54),D54,0))*IF(E54="",1,IF(ISNUMBER(E54),E54,0)))</f>
        <v/>
      </c>
      <c r="G54" s="9" t="str">
        <f>IF(OR(A54="",NOT(ISNUMBER(C54))),"",IF(OR(IF(D54="",FALSE(),IF(ISNUMBER(D54),OR(D54&lt;=0,D54&gt;1),TRUE())),IF(E54="",FALSE(),IF(ISNUMBER(E54),OR(E54&lt;=0,E54&gt;1),TRUE()))),"",ROUND(C54/F54,2)))</f>
        <v/>
      </c>
      <c r="H54" s="10" t="str">
        <f>IF(A54="","",IF(COUNTIF($A$5:$A$154,A54)&gt;1,"nome doppio, conta solo il primo",IF(OR(IF(D54="",FALSE(),IF(ISNUMBER(D54),OR(D54&lt;=0,D54&gt;1),TRUE())),IF(E54="",FALSE(),IF(ISNUMBER(E54),OR(E54&lt;=0,E54&gt;1),TRUE()))),"inserire una resa tra 1 % e 100 %",IF(NOT(ISNUMBER(C54)),"prezzo d'acquisto mancante",""))))</f>
        <v/>
      </c>
      <c r="I54" s="5"/>
    </row>
    <row r="55" spans="1:9" x14ac:dyDescent="0.25">
      <c r="A55" s="5"/>
      <c r="B55" s="5"/>
      <c r="C55" s="6"/>
      <c r="D55" s="7"/>
      <c r="E55" s="7"/>
      <c r="F55" s="8" t="str">
        <f>IF(A55="","",IF(D55="",1,IF(ISNUMBER(D55),D55,0))*IF(E55="",1,IF(ISNUMBER(E55),E55,0)))</f>
        <v/>
      </c>
      <c r="G55" s="9" t="str">
        <f>IF(OR(A55="",NOT(ISNUMBER(C55))),"",IF(OR(IF(D55="",FALSE(),IF(ISNUMBER(D55),OR(D55&lt;=0,D55&gt;1),TRUE())),IF(E55="",FALSE(),IF(ISNUMBER(E55),OR(E55&lt;=0,E55&gt;1),TRUE()))),"",ROUND(C55/F55,2)))</f>
        <v/>
      </c>
      <c r="H55" s="10" t="str">
        <f>IF(A55="","",IF(COUNTIF($A$5:$A$154,A55)&gt;1,"nome doppio, conta solo il primo",IF(OR(IF(D55="",FALSE(),IF(ISNUMBER(D55),OR(D55&lt;=0,D55&gt;1),TRUE())),IF(E55="",FALSE(),IF(ISNUMBER(E55),OR(E55&lt;=0,E55&gt;1),TRUE()))),"inserire una resa tra 1 % e 100 %",IF(NOT(ISNUMBER(C55)),"prezzo d'acquisto mancante",""))))</f>
        <v/>
      </c>
      <c r="I55" s="5"/>
    </row>
    <row r="56" spans="1:9" x14ac:dyDescent="0.25">
      <c r="A56" s="5"/>
      <c r="B56" s="5"/>
      <c r="C56" s="6"/>
      <c r="D56" s="7"/>
      <c r="E56" s="7"/>
      <c r="F56" s="8" t="str">
        <f>IF(A56="","",IF(D56="",1,IF(ISNUMBER(D56),D56,0))*IF(E56="",1,IF(ISNUMBER(E56),E56,0)))</f>
        <v/>
      </c>
      <c r="G56" s="9" t="str">
        <f>IF(OR(A56="",NOT(ISNUMBER(C56))),"",IF(OR(IF(D56="",FALSE(),IF(ISNUMBER(D56),OR(D56&lt;=0,D56&gt;1),TRUE())),IF(E56="",FALSE(),IF(ISNUMBER(E56),OR(E56&lt;=0,E56&gt;1),TRUE()))),"",ROUND(C56/F56,2)))</f>
        <v/>
      </c>
      <c r="H56" s="10" t="str">
        <f>IF(A56="","",IF(COUNTIF($A$5:$A$154,A56)&gt;1,"nome doppio, conta solo il primo",IF(OR(IF(D56="",FALSE(),IF(ISNUMBER(D56),OR(D56&lt;=0,D56&gt;1),TRUE())),IF(E56="",FALSE(),IF(ISNUMBER(E56),OR(E56&lt;=0,E56&gt;1),TRUE()))),"inserire una resa tra 1 % e 100 %",IF(NOT(ISNUMBER(C56)),"prezzo d'acquisto mancante",""))))</f>
        <v/>
      </c>
      <c r="I56" s="5"/>
    </row>
    <row r="57" spans="1:9" x14ac:dyDescent="0.25">
      <c r="A57" s="5"/>
      <c r="B57" s="5"/>
      <c r="C57" s="6"/>
      <c r="D57" s="7"/>
      <c r="E57" s="7"/>
      <c r="F57" s="8" t="str">
        <f>IF(A57="","",IF(D57="",1,IF(ISNUMBER(D57),D57,0))*IF(E57="",1,IF(ISNUMBER(E57),E57,0)))</f>
        <v/>
      </c>
      <c r="G57" s="9" t="str">
        <f>IF(OR(A57="",NOT(ISNUMBER(C57))),"",IF(OR(IF(D57="",FALSE(),IF(ISNUMBER(D57),OR(D57&lt;=0,D57&gt;1),TRUE())),IF(E57="",FALSE(),IF(ISNUMBER(E57),OR(E57&lt;=0,E57&gt;1),TRUE()))),"",ROUND(C57/F57,2)))</f>
        <v/>
      </c>
      <c r="H57" s="10" t="str">
        <f>IF(A57="","",IF(COUNTIF($A$5:$A$154,A57)&gt;1,"nome doppio, conta solo il primo",IF(OR(IF(D57="",FALSE(),IF(ISNUMBER(D57),OR(D57&lt;=0,D57&gt;1),TRUE())),IF(E57="",FALSE(),IF(ISNUMBER(E57),OR(E57&lt;=0,E57&gt;1),TRUE()))),"inserire una resa tra 1 % e 100 %",IF(NOT(ISNUMBER(C57)),"prezzo d'acquisto mancante",""))))</f>
        <v/>
      </c>
      <c r="I57" s="5"/>
    </row>
    <row r="58" spans="1:9" x14ac:dyDescent="0.25">
      <c r="A58" s="5"/>
      <c r="B58" s="5"/>
      <c r="C58" s="6"/>
      <c r="D58" s="7"/>
      <c r="E58" s="7"/>
      <c r="F58" s="8" t="str">
        <f>IF(A58="","",IF(D58="",1,IF(ISNUMBER(D58),D58,0))*IF(E58="",1,IF(ISNUMBER(E58),E58,0)))</f>
        <v/>
      </c>
      <c r="G58" s="9" t="str">
        <f>IF(OR(A58="",NOT(ISNUMBER(C58))),"",IF(OR(IF(D58="",FALSE(),IF(ISNUMBER(D58),OR(D58&lt;=0,D58&gt;1),TRUE())),IF(E58="",FALSE(),IF(ISNUMBER(E58),OR(E58&lt;=0,E58&gt;1),TRUE()))),"",ROUND(C58/F58,2)))</f>
        <v/>
      </c>
      <c r="H58" s="10" t="str">
        <f>IF(A58="","",IF(COUNTIF($A$5:$A$154,A58)&gt;1,"nome doppio, conta solo il primo",IF(OR(IF(D58="",FALSE(),IF(ISNUMBER(D58),OR(D58&lt;=0,D58&gt;1),TRUE())),IF(E58="",FALSE(),IF(ISNUMBER(E58),OR(E58&lt;=0,E58&gt;1),TRUE()))),"inserire una resa tra 1 % e 100 %",IF(NOT(ISNUMBER(C58)),"prezzo d'acquisto mancante",""))))</f>
        <v/>
      </c>
      <c r="I58" s="5"/>
    </row>
    <row r="59" spans="1:9" x14ac:dyDescent="0.25">
      <c r="A59" s="5"/>
      <c r="B59" s="5"/>
      <c r="C59" s="6"/>
      <c r="D59" s="7"/>
      <c r="E59" s="7"/>
      <c r="F59" s="8" t="str">
        <f>IF(A59="","",IF(D59="",1,IF(ISNUMBER(D59),D59,0))*IF(E59="",1,IF(ISNUMBER(E59),E59,0)))</f>
        <v/>
      </c>
      <c r="G59" s="9" t="str">
        <f>IF(OR(A59="",NOT(ISNUMBER(C59))),"",IF(OR(IF(D59="",FALSE(),IF(ISNUMBER(D59),OR(D59&lt;=0,D59&gt;1),TRUE())),IF(E59="",FALSE(),IF(ISNUMBER(E59),OR(E59&lt;=0,E59&gt;1),TRUE()))),"",ROUND(C59/F59,2)))</f>
        <v/>
      </c>
      <c r="H59" s="10" t="str">
        <f>IF(A59="","",IF(COUNTIF($A$5:$A$154,A59)&gt;1,"nome doppio, conta solo il primo",IF(OR(IF(D59="",FALSE(),IF(ISNUMBER(D59),OR(D59&lt;=0,D59&gt;1),TRUE())),IF(E59="",FALSE(),IF(ISNUMBER(E59),OR(E59&lt;=0,E59&gt;1),TRUE()))),"inserire una resa tra 1 % e 100 %",IF(NOT(ISNUMBER(C59)),"prezzo d'acquisto mancante",""))))</f>
        <v/>
      </c>
      <c r="I59" s="5"/>
    </row>
    <row r="60" spans="1:9" x14ac:dyDescent="0.25">
      <c r="A60" s="5"/>
      <c r="B60" s="5"/>
      <c r="C60" s="6"/>
      <c r="D60" s="7"/>
      <c r="E60" s="7"/>
      <c r="F60" s="8" t="str">
        <f>IF(A60="","",IF(D60="",1,IF(ISNUMBER(D60),D60,0))*IF(E60="",1,IF(ISNUMBER(E60),E60,0)))</f>
        <v/>
      </c>
      <c r="G60" s="9" t="str">
        <f>IF(OR(A60="",NOT(ISNUMBER(C60))),"",IF(OR(IF(D60="",FALSE(),IF(ISNUMBER(D60),OR(D60&lt;=0,D60&gt;1),TRUE())),IF(E60="",FALSE(),IF(ISNUMBER(E60),OR(E60&lt;=0,E60&gt;1),TRUE()))),"",ROUND(C60/F60,2)))</f>
        <v/>
      </c>
      <c r="H60" s="10" t="str">
        <f>IF(A60="","",IF(COUNTIF($A$5:$A$154,A60)&gt;1,"nome doppio, conta solo il primo",IF(OR(IF(D60="",FALSE(),IF(ISNUMBER(D60),OR(D60&lt;=0,D60&gt;1),TRUE())),IF(E60="",FALSE(),IF(ISNUMBER(E60),OR(E60&lt;=0,E60&gt;1),TRUE()))),"inserire una resa tra 1 % e 100 %",IF(NOT(ISNUMBER(C60)),"prezzo d'acquisto mancante",""))))</f>
        <v/>
      </c>
      <c r="I60" s="5"/>
    </row>
    <row r="61" spans="1:9" x14ac:dyDescent="0.25">
      <c r="A61" s="5"/>
      <c r="B61" s="5"/>
      <c r="C61" s="6"/>
      <c r="D61" s="7"/>
      <c r="E61" s="7"/>
      <c r="F61" s="8" t="str">
        <f>IF(A61="","",IF(D61="",1,IF(ISNUMBER(D61),D61,0))*IF(E61="",1,IF(ISNUMBER(E61),E61,0)))</f>
        <v/>
      </c>
      <c r="G61" s="9" t="str">
        <f>IF(OR(A61="",NOT(ISNUMBER(C61))),"",IF(OR(IF(D61="",FALSE(),IF(ISNUMBER(D61),OR(D61&lt;=0,D61&gt;1),TRUE())),IF(E61="",FALSE(),IF(ISNUMBER(E61),OR(E61&lt;=0,E61&gt;1),TRUE()))),"",ROUND(C61/F61,2)))</f>
        <v/>
      </c>
      <c r="H61" s="10" t="str">
        <f>IF(A61="","",IF(COUNTIF($A$5:$A$154,A61)&gt;1,"nome doppio, conta solo il primo",IF(OR(IF(D61="",FALSE(),IF(ISNUMBER(D61),OR(D61&lt;=0,D61&gt;1),TRUE())),IF(E61="",FALSE(),IF(ISNUMBER(E61),OR(E61&lt;=0,E61&gt;1),TRUE()))),"inserire una resa tra 1 % e 100 %",IF(NOT(ISNUMBER(C61)),"prezzo d'acquisto mancante",""))))</f>
        <v/>
      </c>
      <c r="I61" s="5"/>
    </row>
    <row r="62" spans="1:9" x14ac:dyDescent="0.25">
      <c r="A62" s="5"/>
      <c r="B62" s="5"/>
      <c r="C62" s="6"/>
      <c r="D62" s="7"/>
      <c r="E62" s="7"/>
      <c r="F62" s="8" t="str">
        <f>IF(A62="","",IF(D62="",1,IF(ISNUMBER(D62),D62,0))*IF(E62="",1,IF(ISNUMBER(E62),E62,0)))</f>
        <v/>
      </c>
      <c r="G62" s="9" t="str">
        <f>IF(OR(A62="",NOT(ISNUMBER(C62))),"",IF(OR(IF(D62="",FALSE(),IF(ISNUMBER(D62),OR(D62&lt;=0,D62&gt;1),TRUE())),IF(E62="",FALSE(),IF(ISNUMBER(E62),OR(E62&lt;=0,E62&gt;1),TRUE()))),"",ROUND(C62/F62,2)))</f>
        <v/>
      </c>
      <c r="H62" s="10" t="str">
        <f>IF(A62="","",IF(COUNTIF($A$5:$A$154,A62)&gt;1,"nome doppio, conta solo il primo",IF(OR(IF(D62="",FALSE(),IF(ISNUMBER(D62),OR(D62&lt;=0,D62&gt;1),TRUE())),IF(E62="",FALSE(),IF(ISNUMBER(E62),OR(E62&lt;=0,E62&gt;1),TRUE()))),"inserire una resa tra 1 % e 100 %",IF(NOT(ISNUMBER(C62)),"prezzo d'acquisto mancante",""))))</f>
        <v/>
      </c>
      <c r="I62" s="5"/>
    </row>
    <row r="63" spans="1:9" x14ac:dyDescent="0.25">
      <c r="A63" s="5"/>
      <c r="B63" s="5"/>
      <c r="C63" s="6"/>
      <c r="D63" s="7"/>
      <c r="E63" s="7"/>
      <c r="F63" s="8" t="str">
        <f>IF(A63="","",IF(D63="",1,IF(ISNUMBER(D63),D63,0))*IF(E63="",1,IF(ISNUMBER(E63),E63,0)))</f>
        <v/>
      </c>
      <c r="G63" s="9" t="str">
        <f>IF(OR(A63="",NOT(ISNUMBER(C63))),"",IF(OR(IF(D63="",FALSE(),IF(ISNUMBER(D63),OR(D63&lt;=0,D63&gt;1),TRUE())),IF(E63="",FALSE(),IF(ISNUMBER(E63),OR(E63&lt;=0,E63&gt;1),TRUE()))),"",ROUND(C63/F63,2)))</f>
        <v/>
      </c>
      <c r="H63" s="10" t="str">
        <f>IF(A63="","",IF(COUNTIF($A$5:$A$154,A63)&gt;1,"nome doppio, conta solo il primo",IF(OR(IF(D63="",FALSE(),IF(ISNUMBER(D63),OR(D63&lt;=0,D63&gt;1),TRUE())),IF(E63="",FALSE(),IF(ISNUMBER(E63),OR(E63&lt;=0,E63&gt;1),TRUE()))),"inserire una resa tra 1 % e 100 %",IF(NOT(ISNUMBER(C63)),"prezzo d'acquisto mancante",""))))</f>
        <v/>
      </c>
      <c r="I63" s="5"/>
    </row>
    <row r="64" spans="1:9" x14ac:dyDescent="0.25">
      <c r="A64" s="5"/>
      <c r="B64" s="5"/>
      <c r="C64" s="6"/>
      <c r="D64" s="7"/>
      <c r="E64" s="7"/>
      <c r="F64" s="8" t="str">
        <f>IF(A64="","",IF(D64="",1,IF(ISNUMBER(D64),D64,0))*IF(E64="",1,IF(ISNUMBER(E64),E64,0)))</f>
        <v/>
      </c>
      <c r="G64" s="9" t="str">
        <f>IF(OR(A64="",NOT(ISNUMBER(C64))),"",IF(OR(IF(D64="",FALSE(),IF(ISNUMBER(D64),OR(D64&lt;=0,D64&gt;1),TRUE())),IF(E64="",FALSE(),IF(ISNUMBER(E64),OR(E64&lt;=0,E64&gt;1),TRUE()))),"",ROUND(C64/F64,2)))</f>
        <v/>
      </c>
      <c r="H64" s="10" t="str">
        <f>IF(A64="","",IF(COUNTIF($A$5:$A$154,A64)&gt;1,"nome doppio, conta solo il primo",IF(OR(IF(D64="",FALSE(),IF(ISNUMBER(D64),OR(D64&lt;=0,D64&gt;1),TRUE())),IF(E64="",FALSE(),IF(ISNUMBER(E64),OR(E64&lt;=0,E64&gt;1),TRUE()))),"inserire una resa tra 1 % e 100 %",IF(NOT(ISNUMBER(C64)),"prezzo d'acquisto mancante",""))))</f>
        <v/>
      </c>
      <c r="I64" s="5"/>
    </row>
    <row r="65" spans="1:9" x14ac:dyDescent="0.25">
      <c r="A65" s="5"/>
      <c r="B65" s="5"/>
      <c r="C65" s="6"/>
      <c r="D65" s="7"/>
      <c r="E65" s="7"/>
      <c r="F65" s="8" t="str">
        <f>IF(A65="","",IF(D65="",1,IF(ISNUMBER(D65),D65,0))*IF(E65="",1,IF(ISNUMBER(E65),E65,0)))</f>
        <v/>
      </c>
      <c r="G65" s="9" t="str">
        <f>IF(OR(A65="",NOT(ISNUMBER(C65))),"",IF(OR(IF(D65="",FALSE(),IF(ISNUMBER(D65),OR(D65&lt;=0,D65&gt;1),TRUE())),IF(E65="",FALSE(),IF(ISNUMBER(E65),OR(E65&lt;=0,E65&gt;1),TRUE()))),"",ROUND(C65/F65,2)))</f>
        <v/>
      </c>
      <c r="H65" s="10" t="str">
        <f>IF(A65="","",IF(COUNTIF($A$5:$A$154,A65)&gt;1,"nome doppio, conta solo il primo",IF(OR(IF(D65="",FALSE(),IF(ISNUMBER(D65),OR(D65&lt;=0,D65&gt;1),TRUE())),IF(E65="",FALSE(),IF(ISNUMBER(E65),OR(E65&lt;=0,E65&gt;1),TRUE()))),"inserire una resa tra 1 % e 100 %",IF(NOT(ISNUMBER(C65)),"prezzo d'acquisto mancante",""))))</f>
        <v/>
      </c>
      <c r="I65" s="5"/>
    </row>
    <row r="66" spans="1:9" x14ac:dyDescent="0.25">
      <c r="A66" s="5"/>
      <c r="B66" s="5"/>
      <c r="C66" s="6"/>
      <c r="D66" s="7"/>
      <c r="E66" s="7"/>
      <c r="F66" s="8" t="str">
        <f>IF(A66="","",IF(D66="",1,IF(ISNUMBER(D66),D66,0))*IF(E66="",1,IF(ISNUMBER(E66),E66,0)))</f>
        <v/>
      </c>
      <c r="G66" s="9" t="str">
        <f>IF(OR(A66="",NOT(ISNUMBER(C66))),"",IF(OR(IF(D66="",FALSE(),IF(ISNUMBER(D66),OR(D66&lt;=0,D66&gt;1),TRUE())),IF(E66="",FALSE(),IF(ISNUMBER(E66),OR(E66&lt;=0,E66&gt;1),TRUE()))),"",ROUND(C66/F66,2)))</f>
        <v/>
      </c>
      <c r="H66" s="10" t="str">
        <f>IF(A66="","",IF(COUNTIF($A$5:$A$154,A66)&gt;1,"nome doppio, conta solo il primo",IF(OR(IF(D66="",FALSE(),IF(ISNUMBER(D66),OR(D66&lt;=0,D66&gt;1),TRUE())),IF(E66="",FALSE(),IF(ISNUMBER(E66),OR(E66&lt;=0,E66&gt;1),TRUE()))),"inserire una resa tra 1 % e 100 %",IF(NOT(ISNUMBER(C66)),"prezzo d'acquisto mancante",""))))</f>
        <v/>
      </c>
      <c r="I66" s="5"/>
    </row>
    <row r="67" spans="1:9" x14ac:dyDescent="0.25">
      <c r="A67" s="5"/>
      <c r="B67" s="5"/>
      <c r="C67" s="6"/>
      <c r="D67" s="7"/>
      <c r="E67" s="7"/>
      <c r="F67" s="8" t="str">
        <f>IF(A67="","",IF(D67="",1,IF(ISNUMBER(D67),D67,0))*IF(E67="",1,IF(ISNUMBER(E67),E67,0)))</f>
        <v/>
      </c>
      <c r="G67" s="9" t="str">
        <f>IF(OR(A67="",NOT(ISNUMBER(C67))),"",IF(OR(IF(D67="",FALSE(),IF(ISNUMBER(D67),OR(D67&lt;=0,D67&gt;1),TRUE())),IF(E67="",FALSE(),IF(ISNUMBER(E67),OR(E67&lt;=0,E67&gt;1),TRUE()))),"",ROUND(C67/F67,2)))</f>
        <v/>
      </c>
      <c r="H67" s="10" t="str">
        <f>IF(A67="","",IF(COUNTIF($A$5:$A$154,A67)&gt;1,"nome doppio, conta solo il primo",IF(OR(IF(D67="",FALSE(),IF(ISNUMBER(D67),OR(D67&lt;=0,D67&gt;1),TRUE())),IF(E67="",FALSE(),IF(ISNUMBER(E67),OR(E67&lt;=0,E67&gt;1),TRUE()))),"inserire una resa tra 1 % e 100 %",IF(NOT(ISNUMBER(C67)),"prezzo d'acquisto mancante",""))))</f>
        <v/>
      </c>
      <c r="I67" s="5"/>
    </row>
    <row r="68" spans="1:9" x14ac:dyDescent="0.25">
      <c r="A68" s="5"/>
      <c r="B68" s="5"/>
      <c r="C68" s="6"/>
      <c r="D68" s="7"/>
      <c r="E68" s="7"/>
      <c r="F68" s="8" t="str">
        <f>IF(A68="","",IF(D68="",1,IF(ISNUMBER(D68),D68,0))*IF(E68="",1,IF(ISNUMBER(E68),E68,0)))</f>
        <v/>
      </c>
      <c r="G68" s="9" t="str">
        <f>IF(OR(A68="",NOT(ISNUMBER(C68))),"",IF(OR(IF(D68="",FALSE(),IF(ISNUMBER(D68),OR(D68&lt;=0,D68&gt;1),TRUE())),IF(E68="",FALSE(),IF(ISNUMBER(E68),OR(E68&lt;=0,E68&gt;1),TRUE()))),"",ROUND(C68/F68,2)))</f>
        <v/>
      </c>
      <c r="H68" s="10" t="str">
        <f>IF(A68="","",IF(COUNTIF($A$5:$A$154,A68)&gt;1,"nome doppio, conta solo il primo",IF(OR(IF(D68="",FALSE(),IF(ISNUMBER(D68),OR(D68&lt;=0,D68&gt;1),TRUE())),IF(E68="",FALSE(),IF(ISNUMBER(E68),OR(E68&lt;=0,E68&gt;1),TRUE()))),"inserire una resa tra 1 % e 100 %",IF(NOT(ISNUMBER(C68)),"prezzo d'acquisto mancante",""))))</f>
        <v/>
      </c>
      <c r="I68" s="5"/>
    </row>
    <row r="69" spans="1:9" x14ac:dyDescent="0.25">
      <c r="A69" s="5"/>
      <c r="B69" s="5"/>
      <c r="C69" s="6"/>
      <c r="D69" s="7"/>
      <c r="E69" s="7"/>
      <c r="F69" s="8" t="str">
        <f>IF(A69="","",IF(D69="",1,IF(ISNUMBER(D69),D69,0))*IF(E69="",1,IF(ISNUMBER(E69),E69,0)))</f>
        <v/>
      </c>
      <c r="G69" s="9" t="str">
        <f>IF(OR(A69="",NOT(ISNUMBER(C69))),"",IF(OR(IF(D69="",FALSE(),IF(ISNUMBER(D69),OR(D69&lt;=0,D69&gt;1),TRUE())),IF(E69="",FALSE(),IF(ISNUMBER(E69),OR(E69&lt;=0,E69&gt;1),TRUE()))),"",ROUND(C69/F69,2)))</f>
        <v/>
      </c>
      <c r="H69" s="10" t="str">
        <f>IF(A69="","",IF(COUNTIF($A$5:$A$154,A69)&gt;1,"nome doppio, conta solo il primo",IF(OR(IF(D69="",FALSE(),IF(ISNUMBER(D69),OR(D69&lt;=0,D69&gt;1),TRUE())),IF(E69="",FALSE(),IF(ISNUMBER(E69),OR(E69&lt;=0,E69&gt;1),TRUE()))),"inserire una resa tra 1 % e 100 %",IF(NOT(ISNUMBER(C69)),"prezzo d'acquisto mancante",""))))</f>
        <v/>
      </c>
      <c r="I69" s="5"/>
    </row>
    <row r="70" spans="1:9" x14ac:dyDescent="0.25">
      <c r="A70" s="5"/>
      <c r="B70" s="5"/>
      <c r="C70" s="6"/>
      <c r="D70" s="7"/>
      <c r="E70" s="7"/>
      <c r="F70" s="8" t="str">
        <f>IF(A70="","",IF(D70="",1,IF(ISNUMBER(D70),D70,0))*IF(E70="",1,IF(ISNUMBER(E70),E70,0)))</f>
        <v/>
      </c>
      <c r="G70" s="9" t="str">
        <f>IF(OR(A70="",NOT(ISNUMBER(C70))),"",IF(OR(IF(D70="",FALSE(),IF(ISNUMBER(D70),OR(D70&lt;=0,D70&gt;1),TRUE())),IF(E70="",FALSE(),IF(ISNUMBER(E70),OR(E70&lt;=0,E70&gt;1),TRUE()))),"",ROUND(C70/F70,2)))</f>
        <v/>
      </c>
      <c r="H70" s="10" t="str">
        <f>IF(A70="","",IF(COUNTIF($A$5:$A$154,A70)&gt;1,"nome doppio, conta solo il primo",IF(OR(IF(D70="",FALSE(),IF(ISNUMBER(D70),OR(D70&lt;=0,D70&gt;1),TRUE())),IF(E70="",FALSE(),IF(ISNUMBER(E70),OR(E70&lt;=0,E70&gt;1),TRUE()))),"inserire una resa tra 1 % e 100 %",IF(NOT(ISNUMBER(C70)),"prezzo d'acquisto mancante",""))))</f>
        <v/>
      </c>
      <c r="I70" s="5"/>
    </row>
    <row r="71" spans="1:9" x14ac:dyDescent="0.25">
      <c r="A71" s="5"/>
      <c r="B71" s="5"/>
      <c r="C71" s="6"/>
      <c r="D71" s="7"/>
      <c r="E71" s="7"/>
      <c r="F71" s="8" t="str">
        <f>IF(A71="","",IF(D71="",1,IF(ISNUMBER(D71),D71,0))*IF(E71="",1,IF(ISNUMBER(E71),E71,0)))</f>
        <v/>
      </c>
      <c r="G71" s="9" t="str">
        <f>IF(OR(A71="",NOT(ISNUMBER(C71))),"",IF(OR(IF(D71="",FALSE(),IF(ISNUMBER(D71),OR(D71&lt;=0,D71&gt;1),TRUE())),IF(E71="",FALSE(),IF(ISNUMBER(E71),OR(E71&lt;=0,E71&gt;1),TRUE()))),"",ROUND(C71/F71,2)))</f>
        <v/>
      </c>
      <c r="H71" s="10" t="str">
        <f>IF(A71="","",IF(COUNTIF($A$5:$A$154,A71)&gt;1,"nome doppio, conta solo il primo",IF(OR(IF(D71="",FALSE(),IF(ISNUMBER(D71),OR(D71&lt;=0,D71&gt;1),TRUE())),IF(E71="",FALSE(),IF(ISNUMBER(E71),OR(E71&lt;=0,E71&gt;1),TRUE()))),"inserire una resa tra 1 % e 100 %",IF(NOT(ISNUMBER(C71)),"prezzo d'acquisto mancante",""))))</f>
        <v/>
      </c>
      <c r="I71" s="5"/>
    </row>
    <row r="72" spans="1:9" x14ac:dyDescent="0.25">
      <c r="A72" s="5"/>
      <c r="B72" s="5"/>
      <c r="C72" s="6"/>
      <c r="D72" s="7"/>
      <c r="E72" s="7"/>
      <c r="F72" s="8" t="str">
        <f>IF(A72="","",IF(D72="",1,IF(ISNUMBER(D72),D72,0))*IF(E72="",1,IF(ISNUMBER(E72),E72,0)))</f>
        <v/>
      </c>
      <c r="G72" s="9" t="str">
        <f>IF(OR(A72="",NOT(ISNUMBER(C72))),"",IF(OR(IF(D72="",FALSE(),IF(ISNUMBER(D72),OR(D72&lt;=0,D72&gt;1),TRUE())),IF(E72="",FALSE(),IF(ISNUMBER(E72),OR(E72&lt;=0,E72&gt;1),TRUE()))),"",ROUND(C72/F72,2)))</f>
        <v/>
      </c>
      <c r="H72" s="10" t="str">
        <f>IF(A72="","",IF(COUNTIF($A$5:$A$154,A72)&gt;1,"nome doppio, conta solo il primo",IF(OR(IF(D72="",FALSE(),IF(ISNUMBER(D72),OR(D72&lt;=0,D72&gt;1),TRUE())),IF(E72="",FALSE(),IF(ISNUMBER(E72),OR(E72&lt;=0,E72&gt;1),TRUE()))),"inserire una resa tra 1 % e 100 %",IF(NOT(ISNUMBER(C72)),"prezzo d'acquisto mancante",""))))</f>
        <v/>
      </c>
      <c r="I72" s="5"/>
    </row>
    <row r="73" spans="1:9" x14ac:dyDescent="0.25">
      <c r="A73" s="5"/>
      <c r="B73" s="5"/>
      <c r="C73" s="6"/>
      <c r="D73" s="7"/>
      <c r="E73" s="7"/>
      <c r="F73" s="8" t="str">
        <f>IF(A73="","",IF(D73="",1,IF(ISNUMBER(D73),D73,0))*IF(E73="",1,IF(ISNUMBER(E73),E73,0)))</f>
        <v/>
      </c>
      <c r="G73" s="9" t="str">
        <f>IF(OR(A73="",NOT(ISNUMBER(C73))),"",IF(OR(IF(D73="",FALSE(),IF(ISNUMBER(D73),OR(D73&lt;=0,D73&gt;1),TRUE())),IF(E73="",FALSE(),IF(ISNUMBER(E73),OR(E73&lt;=0,E73&gt;1),TRUE()))),"",ROUND(C73/F73,2)))</f>
        <v/>
      </c>
      <c r="H73" s="10" t="str">
        <f>IF(A73="","",IF(COUNTIF($A$5:$A$154,A73)&gt;1,"nome doppio, conta solo il primo",IF(OR(IF(D73="",FALSE(),IF(ISNUMBER(D73),OR(D73&lt;=0,D73&gt;1),TRUE())),IF(E73="",FALSE(),IF(ISNUMBER(E73),OR(E73&lt;=0,E73&gt;1),TRUE()))),"inserire una resa tra 1 % e 100 %",IF(NOT(ISNUMBER(C73)),"prezzo d'acquisto mancante",""))))</f>
        <v/>
      </c>
      <c r="I73" s="5"/>
    </row>
    <row r="74" spans="1:9" x14ac:dyDescent="0.25">
      <c r="A74" s="5"/>
      <c r="B74" s="5"/>
      <c r="C74" s="6"/>
      <c r="D74" s="7"/>
      <c r="E74" s="7"/>
      <c r="F74" s="8" t="str">
        <f>IF(A74="","",IF(D74="",1,IF(ISNUMBER(D74),D74,0))*IF(E74="",1,IF(ISNUMBER(E74),E74,0)))</f>
        <v/>
      </c>
      <c r="G74" s="9" t="str">
        <f>IF(OR(A74="",NOT(ISNUMBER(C74))),"",IF(OR(IF(D74="",FALSE(),IF(ISNUMBER(D74),OR(D74&lt;=0,D74&gt;1),TRUE())),IF(E74="",FALSE(),IF(ISNUMBER(E74),OR(E74&lt;=0,E74&gt;1),TRUE()))),"",ROUND(C74/F74,2)))</f>
        <v/>
      </c>
      <c r="H74" s="10" t="str">
        <f>IF(A74="","",IF(COUNTIF($A$5:$A$154,A74)&gt;1,"nome doppio, conta solo il primo",IF(OR(IF(D74="",FALSE(),IF(ISNUMBER(D74),OR(D74&lt;=0,D74&gt;1),TRUE())),IF(E74="",FALSE(),IF(ISNUMBER(E74),OR(E74&lt;=0,E74&gt;1),TRUE()))),"inserire una resa tra 1 % e 100 %",IF(NOT(ISNUMBER(C74)),"prezzo d'acquisto mancante",""))))</f>
        <v/>
      </c>
      <c r="I74" s="5"/>
    </row>
    <row r="75" spans="1:9" x14ac:dyDescent="0.25">
      <c r="A75" s="5"/>
      <c r="B75" s="5"/>
      <c r="C75" s="6"/>
      <c r="D75" s="7"/>
      <c r="E75" s="7"/>
      <c r="F75" s="8" t="str">
        <f>IF(A75="","",IF(D75="",1,IF(ISNUMBER(D75),D75,0))*IF(E75="",1,IF(ISNUMBER(E75),E75,0)))</f>
        <v/>
      </c>
      <c r="G75" s="9" t="str">
        <f>IF(OR(A75="",NOT(ISNUMBER(C75))),"",IF(OR(IF(D75="",FALSE(),IF(ISNUMBER(D75),OR(D75&lt;=0,D75&gt;1),TRUE())),IF(E75="",FALSE(),IF(ISNUMBER(E75),OR(E75&lt;=0,E75&gt;1),TRUE()))),"",ROUND(C75/F75,2)))</f>
        <v/>
      </c>
      <c r="H75" s="10" t="str">
        <f>IF(A75="","",IF(COUNTIF($A$5:$A$154,A75)&gt;1,"nome doppio, conta solo il primo",IF(OR(IF(D75="",FALSE(),IF(ISNUMBER(D75),OR(D75&lt;=0,D75&gt;1),TRUE())),IF(E75="",FALSE(),IF(ISNUMBER(E75),OR(E75&lt;=0,E75&gt;1),TRUE()))),"inserire una resa tra 1 % e 100 %",IF(NOT(ISNUMBER(C75)),"prezzo d'acquisto mancante",""))))</f>
        <v/>
      </c>
      <c r="I75" s="5"/>
    </row>
    <row r="76" spans="1:9" x14ac:dyDescent="0.25">
      <c r="A76" s="5"/>
      <c r="B76" s="5"/>
      <c r="C76" s="6"/>
      <c r="D76" s="7"/>
      <c r="E76" s="7"/>
      <c r="F76" s="8" t="str">
        <f>IF(A76="","",IF(D76="",1,IF(ISNUMBER(D76),D76,0))*IF(E76="",1,IF(ISNUMBER(E76),E76,0)))</f>
        <v/>
      </c>
      <c r="G76" s="9" t="str">
        <f>IF(OR(A76="",NOT(ISNUMBER(C76))),"",IF(OR(IF(D76="",FALSE(),IF(ISNUMBER(D76),OR(D76&lt;=0,D76&gt;1),TRUE())),IF(E76="",FALSE(),IF(ISNUMBER(E76),OR(E76&lt;=0,E76&gt;1),TRUE()))),"",ROUND(C76/F76,2)))</f>
        <v/>
      </c>
      <c r="H76" s="10" t="str">
        <f>IF(A76="","",IF(COUNTIF($A$5:$A$154,A76)&gt;1,"nome doppio, conta solo il primo",IF(OR(IF(D76="",FALSE(),IF(ISNUMBER(D76),OR(D76&lt;=0,D76&gt;1),TRUE())),IF(E76="",FALSE(),IF(ISNUMBER(E76),OR(E76&lt;=0,E76&gt;1),TRUE()))),"inserire una resa tra 1 % e 100 %",IF(NOT(ISNUMBER(C76)),"prezzo d'acquisto mancante",""))))</f>
        <v/>
      </c>
      <c r="I76" s="5"/>
    </row>
    <row r="77" spans="1:9" x14ac:dyDescent="0.25">
      <c r="A77" s="5"/>
      <c r="B77" s="5"/>
      <c r="C77" s="6"/>
      <c r="D77" s="7"/>
      <c r="E77" s="7"/>
      <c r="F77" s="8" t="str">
        <f>IF(A77="","",IF(D77="",1,IF(ISNUMBER(D77),D77,0))*IF(E77="",1,IF(ISNUMBER(E77),E77,0)))</f>
        <v/>
      </c>
      <c r="G77" s="9" t="str">
        <f>IF(OR(A77="",NOT(ISNUMBER(C77))),"",IF(OR(IF(D77="",FALSE(),IF(ISNUMBER(D77),OR(D77&lt;=0,D77&gt;1),TRUE())),IF(E77="",FALSE(),IF(ISNUMBER(E77),OR(E77&lt;=0,E77&gt;1),TRUE()))),"",ROUND(C77/F77,2)))</f>
        <v/>
      </c>
      <c r="H77" s="10" t="str">
        <f>IF(A77="","",IF(COUNTIF($A$5:$A$154,A77)&gt;1,"nome doppio, conta solo il primo",IF(OR(IF(D77="",FALSE(),IF(ISNUMBER(D77),OR(D77&lt;=0,D77&gt;1),TRUE())),IF(E77="",FALSE(),IF(ISNUMBER(E77),OR(E77&lt;=0,E77&gt;1),TRUE()))),"inserire una resa tra 1 % e 100 %",IF(NOT(ISNUMBER(C77)),"prezzo d'acquisto mancante",""))))</f>
        <v/>
      </c>
      <c r="I77" s="5"/>
    </row>
    <row r="78" spans="1:9" x14ac:dyDescent="0.25">
      <c r="A78" s="5"/>
      <c r="B78" s="5"/>
      <c r="C78" s="6"/>
      <c r="D78" s="7"/>
      <c r="E78" s="7"/>
      <c r="F78" s="8" t="str">
        <f>IF(A78="","",IF(D78="",1,IF(ISNUMBER(D78),D78,0))*IF(E78="",1,IF(ISNUMBER(E78),E78,0)))</f>
        <v/>
      </c>
      <c r="G78" s="9" t="str">
        <f>IF(OR(A78="",NOT(ISNUMBER(C78))),"",IF(OR(IF(D78="",FALSE(),IF(ISNUMBER(D78),OR(D78&lt;=0,D78&gt;1),TRUE())),IF(E78="",FALSE(),IF(ISNUMBER(E78),OR(E78&lt;=0,E78&gt;1),TRUE()))),"",ROUND(C78/F78,2)))</f>
        <v/>
      </c>
      <c r="H78" s="10" t="str">
        <f>IF(A78="","",IF(COUNTIF($A$5:$A$154,A78)&gt;1,"nome doppio, conta solo il primo",IF(OR(IF(D78="",FALSE(),IF(ISNUMBER(D78),OR(D78&lt;=0,D78&gt;1),TRUE())),IF(E78="",FALSE(),IF(ISNUMBER(E78),OR(E78&lt;=0,E78&gt;1),TRUE()))),"inserire una resa tra 1 % e 100 %",IF(NOT(ISNUMBER(C78)),"prezzo d'acquisto mancante",""))))</f>
        <v/>
      </c>
      <c r="I78" s="5"/>
    </row>
    <row r="79" spans="1:9" x14ac:dyDescent="0.25">
      <c r="A79" s="5"/>
      <c r="B79" s="5"/>
      <c r="C79" s="6"/>
      <c r="D79" s="7"/>
      <c r="E79" s="7"/>
      <c r="F79" s="8" t="str">
        <f>IF(A79="","",IF(D79="",1,IF(ISNUMBER(D79),D79,0))*IF(E79="",1,IF(ISNUMBER(E79),E79,0)))</f>
        <v/>
      </c>
      <c r="G79" s="9" t="str">
        <f>IF(OR(A79="",NOT(ISNUMBER(C79))),"",IF(OR(IF(D79="",FALSE(),IF(ISNUMBER(D79),OR(D79&lt;=0,D79&gt;1),TRUE())),IF(E79="",FALSE(),IF(ISNUMBER(E79),OR(E79&lt;=0,E79&gt;1),TRUE()))),"",ROUND(C79/F79,2)))</f>
        <v/>
      </c>
      <c r="H79" s="10" t="str">
        <f>IF(A79="","",IF(COUNTIF($A$5:$A$154,A79)&gt;1,"nome doppio, conta solo il primo",IF(OR(IF(D79="",FALSE(),IF(ISNUMBER(D79),OR(D79&lt;=0,D79&gt;1),TRUE())),IF(E79="",FALSE(),IF(ISNUMBER(E79),OR(E79&lt;=0,E79&gt;1),TRUE()))),"inserire una resa tra 1 % e 100 %",IF(NOT(ISNUMBER(C79)),"prezzo d'acquisto mancante",""))))</f>
        <v/>
      </c>
      <c r="I79" s="5"/>
    </row>
    <row r="80" spans="1:9" x14ac:dyDescent="0.25">
      <c r="A80" s="5"/>
      <c r="B80" s="5"/>
      <c r="C80" s="6"/>
      <c r="D80" s="7"/>
      <c r="E80" s="7"/>
      <c r="F80" s="8" t="str">
        <f>IF(A80="","",IF(D80="",1,IF(ISNUMBER(D80),D80,0))*IF(E80="",1,IF(ISNUMBER(E80),E80,0)))</f>
        <v/>
      </c>
      <c r="G80" s="9" t="str">
        <f>IF(OR(A80="",NOT(ISNUMBER(C80))),"",IF(OR(IF(D80="",FALSE(),IF(ISNUMBER(D80),OR(D80&lt;=0,D80&gt;1),TRUE())),IF(E80="",FALSE(),IF(ISNUMBER(E80),OR(E80&lt;=0,E80&gt;1),TRUE()))),"",ROUND(C80/F80,2)))</f>
        <v/>
      </c>
      <c r="H80" s="10" t="str">
        <f>IF(A80="","",IF(COUNTIF($A$5:$A$154,A80)&gt;1,"nome doppio, conta solo il primo",IF(OR(IF(D80="",FALSE(),IF(ISNUMBER(D80),OR(D80&lt;=0,D80&gt;1),TRUE())),IF(E80="",FALSE(),IF(ISNUMBER(E80),OR(E80&lt;=0,E80&gt;1),TRUE()))),"inserire una resa tra 1 % e 100 %",IF(NOT(ISNUMBER(C80)),"prezzo d'acquisto mancante",""))))</f>
        <v/>
      </c>
      <c r="I80" s="5"/>
    </row>
    <row r="81" spans="1:9" x14ac:dyDescent="0.25">
      <c r="A81" s="5"/>
      <c r="B81" s="5"/>
      <c r="C81" s="6"/>
      <c r="D81" s="7"/>
      <c r="E81" s="7"/>
      <c r="F81" s="8" t="str">
        <f>IF(A81="","",IF(D81="",1,IF(ISNUMBER(D81),D81,0))*IF(E81="",1,IF(ISNUMBER(E81),E81,0)))</f>
        <v/>
      </c>
      <c r="G81" s="9" t="str">
        <f>IF(OR(A81="",NOT(ISNUMBER(C81))),"",IF(OR(IF(D81="",FALSE(),IF(ISNUMBER(D81),OR(D81&lt;=0,D81&gt;1),TRUE())),IF(E81="",FALSE(),IF(ISNUMBER(E81),OR(E81&lt;=0,E81&gt;1),TRUE()))),"",ROUND(C81/F81,2)))</f>
        <v/>
      </c>
      <c r="H81" s="10" t="str">
        <f>IF(A81="","",IF(COUNTIF($A$5:$A$154,A81)&gt;1,"nome doppio, conta solo il primo",IF(OR(IF(D81="",FALSE(),IF(ISNUMBER(D81),OR(D81&lt;=0,D81&gt;1),TRUE())),IF(E81="",FALSE(),IF(ISNUMBER(E81),OR(E81&lt;=0,E81&gt;1),TRUE()))),"inserire una resa tra 1 % e 100 %",IF(NOT(ISNUMBER(C81)),"prezzo d'acquisto mancante",""))))</f>
        <v/>
      </c>
      <c r="I81" s="5"/>
    </row>
    <row r="82" spans="1:9" x14ac:dyDescent="0.25">
      <c r="A82" s="5"/>
      <c r="B82" s="5"/>
      <c r="C82" s="6"/>
      <c r="D82" s="7"/>
      <c r="E82" s="7"/>
      <c r="F82" s="8" t="str">
        <f>IF(A82="","",IF(D82="",1,IF(ISNUMBER(D82),D82,0))*IF(E82="",1,IF(ISNUMBER(E82),E82,0)))</f>
        <v/>
      </c>
      <c r="G82" s="9" t="str">
        <f>IF(OR(A82="",NOT(ISNUMBER(C82))),"",IF(OR(IF(D82="",FALSE(),IF(ISNUMBER(D82),OR(D82&lt;=0,D82&gt;1),TRUE())),IF(E82="",FALSE(),IF(ISNUMBER(E82),OR(E82&lt;=0,E82&gt;1),TRUE()))),"",ROUND(C82/F82,2)))</f>
        <v/>
      </c>
      <c r="H82" s="10" t="str">
        <f>IF(A82="","",IF(COUNTIF($A$5:$A$154,A82)&gt;1,"nome doppio, conta solo il primo",IF(OR(IF(D82="",FALSE(),IF(ISNUMBER(D82),OR(D82&lt;=0,D82&gt;1),TRUE())),IF(E82="",FALSE(),IF(ISNUMBER(E82),OR(E82&lt;=0,E82&gt;1),TRUE()))),"inserire una resa tra 1 % e 100 %",IF(NOT(ISNUMBER(C82)),"prezzo d'acquisto mancante",""))))</f>
        <v/>
      </c>
      <c r="I82" s="5"/>
    </row>
    <row r="83" spans="1:9" x14ac:dyDescent="0.25">
      <c r="A83" s="5"/>
      <c r="B83" s="5"/>
      <c r="C83" s="6"/>
      <c r="D83" s="7"/>
      <c r="E83" s="7"/>
      <c r="F83" s="8" t="str">
        <f>IF(A83="","",IF(D83="",1,IF(ISNUMBER(D83),D83,0))*IF(E83="",1,IF(ISNUMBER(E83),E83,0)))</f>
        <v/>
      </c>
      <c r="G83" s="9" t="str">
        <f>IF(OR(A83="",NOT(ISNUMBER(C83))),"",IF(OR(IF(D83="",FALSE(),IF(ISNUMBER(D83),OR(D83&lt;=0,D83&gt;1),TRUE())),IF(E83="",FALSE(),IF(ISNUMBER(E83),OR(E83&lt;=0,E83&gt;1),TRUE()))),"",ROUND(C83/F83,2)))</f>
        <v/>
      </c>
      <c r="H83" s="10" t="str">
        <f>IF(A83="","",IF(COUNTIF($A$5:$A$154,A83)&gt;1,"nome doppio, conta solo il primo",IF(OR(IF(D83="",FALSE(),IF(ISNUMBER(D83),OR(D83&lt;=0,D83&gt;1),TRUE())),IF(E83="",FALSE(),IF(ISNUMBER(E83),OR(E83&lt;=0,E83&gt;1),TRUE()))),"inserire una resa tra 1 % e 100 %",IF(NOT(ISNUMBER(C83)),"prezzo d'acquisto mancante",""))))</f>
        <v/>
      </c>
      <c r="I83" s="5"/>
    </row>
    <row r="84" spans="1:9" x14ac:dyDescent="0.25">
      <c r="A84" s="5"/>
      <c r="B84" s="5"/>
      <c r="C84" s="6"/>
      <c r="D84" s="7"/>
      <c r="E84" s="7"/>
      <c r="F84" s="8" t="str">
        <f>IF(A84="","",IF(D84="",1,IF(ISNUMBER(D84),D84,0))*IF(E84="",1,IF(ISNUMBER(E84),E84,0)))</f>
        <v/>
      </c>
      <c r="G84" s="9" t="str">
        <f>IF(OR(A84="",NOT(ISNUMBER(C84))),"",IF(OR(IF(D84="",FALSE(),IF(ISNUMBER(D84),OR(D84&lt;=0,D84&gt;1),TRUE())),IF(E84="",FALSE(),IF(ISNUMBER(E84),OR(E84&lt;=0,E84&gt;1),TRUE()))),"",ROUND(C84/F84,2)))</f>
        <v/>
      </c>
      <c r="H84" s="10" t="str">
        <f>IF(A84="","",IF(COUNTIF($A$5:$A$154,A84)&gt;1,"nome doppio, conta solo il primo",IF(OR(IF(D84="",FALSE(),IF(ISNUMBER(D84),OR(D84&lt;=0,D84&gt;1),TRUE())),IF(E84="",FALSE(),IF(ISNUMBER(E84),OR(E84&lt;=0,E84&gt;1),TRUE()))),"inserire una resa tra 1 % e 100 %",IF(NOT(ISNUMBER(C84)),"prezzo d'acquisto mancante",""))))</f>
        <v/>
      </c>
      <c r="I84" s="5"/>
    </row>
    <row r="85" spans="1:9" x14ac:dyDescent="0.25">
      <c r="A85" s="5"/>
      <c r="B85" s="5"/>
      <c r="C85" s="6"/>
      <c r="D85" s="7"/>
      <c r="E85" s="7"/>
      <c r="F85" s="8" t="str">
        <f>IF(A85="","",IF(D85="",1,IF(ISNUMBER(D85),D85,0))*IF(E85="",1,IF(ISNUMBER(E85),E85,0)))</f>
        <v/>
      </c>
      <c r="G85" s="9" t="str">
        <f>IF(OR(A85="",NOT(ISNUMBER(C85))),"",IF(OR(IF(D85="",FALSE(),IF(ISNUMBER(D85),OR(D85&lt;=0,D85&gt;1),TRUE())),IF(E85="",FALSE(),IF(ISNUMBER(E85),OR(E85&lt;=0,E85&gt;1),TRUE()))),"",ROUND(C85/F85,2)))</f>
        <v/>
      </c>
      <c r="H85" s="10" t="str">
        <f>IF(A85="","",IF(COUNTIF($A$5:$A$154,A85)&gt;1,"nome doppio, conta solo il primo",IF(OR(IF(D85="",FALSE(),IF(ISNUMBER(D85),OR(D85&lt;=0,D85&gt;1),TRUE())),IF(E85="",FALSE(),IF(ISNUMBER(E85),OR(E85&lt;=0,E85&gt;1),TRUE()))),"inserire una resa tra 1 % e 100 %",IF(NOT(ISNUMBER(C85)),"prezzo d'acquisto mancante",""))))</f>
        <v/>
      </c>
      <c r="I85" s="5"/>
    </row>
    <row r="86" spans="1:9" x14ac:dyDescent="0.25">
      <c r="A86" s="5"/>
      <c r="B86" s="5"/>
      <c r="C86" s="6"/>
      <c r="D86" s="7"/>
      <c r="E86" s="7"/>
      <c r="F86" s="8" t="str">
        <f>IF(A86="","",IF(D86="",1,IF(ISNUMBER(D86),D86,0))*IF(E86="",1,IF(ISNUMBER(E86),E86,0)))</f>
        <v/>
      </c>
      <c r="G86" s="9" t="str">
        <f>IF(OR(A86="",NOT(ISNUMBER(C86))),"",IF(OR(IF(D86="",FALSE(),IF(ISNUMBER(D86),OR(D86&lt;=0,D86&gt;1),TRUE())),IF(E86="",FALSE(),IF(ISNUMBER(E86),OR(E86&lt;=0,E86&gt;1),TRUE()))),"",ROUND(C86/F86,2)))</f>
        <v/>
      </c>
      <c r="H86" s="10" t="str">
        <f>IF(A86="","",IF(COUNTIF($A$5:$A$154,A86)&gt;1,"nome doppio, conta solo il primo",IF(OR(IF(D86="",FALSE(),IF(ISNUMBER(D86),OR(D86&lt;=0,D86&gt;1),TRUE())),IF(E86="",FALSE(),IF(ISNUMBER(E86),OR(E86&lt;=0,E86&gt;1),TRUE()))),"inserire una resa tra 1 % e 100 %",IF(NOT(ISNUMBER(C86)),"prezzo d'acquisto mancante",""))))</f>
        <v/>
      </c>
      <c r="I86" s="5"/>
    </row>
    <row r="87" spans="1:9" x14ac:dyDescent="0.25">
      <c r="A87" s="5"/>
      <c r="B87" s="5"/>
      <c r="C87" s="6"/>
      <c r="D87" s="7"/>
      <c r="E87" s="7"/>
      <c r="F87" s="8" t="str">
        <f>IF(A87="","",IF(D87="",1,IF(ISNUMBER(D87),D87,0))*IF(E87="",1,IF(ISNUMBER(E87),E87,0)))</f>
        <v/>
      </c>
      <c r="G87" s="9" t="str">
        <f>IF(OR(A87="",NOT(ISNUMBER(C87))),"",IF(OR(IF(D87="",FALSE(),IF(ISNUMBER(D87),OR(D87&lt;=0,D87&gt;1),TRUE())),IF(E87="",FALSE(),IF(ISNUMBER(E87),OR(E87&lt;=0,E87&gt;1),TRUE()))),"",ROUND(C87/F87,2)))</f>
        <v/>
      </c>
      <c r="H87" s="10" t="str">
        <f>IF(A87="","",IF(COUNTIF($A$5:$A$154,A87)&gt;1,"nome doppio, conta solo il primo",IF(OR(IF(D87="",FALSE(),IF(ISNUMBER(D87),OR(D87&lt;=0,D87&gt;1),TRUE())),IF(E87="",FALSE(),IF(ISNUMBER(E87),OR(E87&lt;=0,E87&gt;1),TRUE()))),"inserire una resa tra 1 % e 100 %",IF(NOT(ISNUMBER(C87)),"prezzo d'acquisto mancante",""))))</f>
        <v/>
      </c>
      <c r="I87" s="5"/>
    </row>
    <row r="88" spans="1:9" x14ac:dyDescent="0.25">
      <c r="A88" s="5"/>
      <c r="B88" s="5"/>
      <c r="C88" s="6"/>
      <c r="D88" s="7"/>
      <c r="E88" s="7"/>
      <c r="F88" s="8" t="str">
        <f>IF(A88="","",IF(D88="",1,IF(ISNUMBER(D88),D88,0))*IF(E88="",1,IF(ISNUMBER(E88),E88,0)))</f>
        <v/>
      </c>
      <c r="G88" s="9" t="str">
        <f>IF(OR(A88="",NOT(ISNUMBER(C88))),"",IF(OR(IF(D88="",FALSE(),IF(ISNUMBER(D88),OR(D88&lt;=0,D88&gt;1),TRUE())),IF(E88="",FALSE(),IF(ISNUMBER(E88),OR(E88&lt;=0,E88&gt;1),TRUE()))),"",ROUND(C88/F88,2)))</f>
        <v/>
      </c>
      <c r="H88" s="10" t="str">
        <f>IF(A88="","",IF(COUNTIF($A$5:$A$154,A88)&gt;1,"nome doppio, conta solo il primo",IF(OR(IF(D88="",FALSE(),IF(ISNUMBER(D88),OR(D88&lt;=0,D88&gt;1),TRUE())),IF(E88="",FALSE(),IF(ISNUMBER(E88),OR(E88&lt;=0,E88&gt;1),TRUE()))),"inserire una resa tra 1 % e 100 %",IF(NOT(ISNUMBER(C88)),"prezzo d'acquisto mancante",""))))</f>
        <v/>
      </c>
      <c r="I88" s="5"/>
    </row>
    <row r="89" spans="1:9" x14ac:dyDescent="0.25">
      <c r="A89" s="5"/>
      <c r="B89" s="5"/>
      <c r="C89" s="6"/>
      <c r="D89" s="7"/>
      <c r="E89" s="7"/>
      <c r="F89" s="8" t="str">
        <f>IF(A89="","",IF(D89="",1,IF(ISNUMBER(D89),D89,0))*IF(E89="",1,IF(ISNUMBER(E89),E89,0)))</f>
        <v/>
      </c>
      <c r="G89" s="9" t="str">
        <f>IF(OR(A89="",NOT(ISNUMBER(C89))),"",IF(OR(IF(D89="",FALSE(),IF(ISNUMBER(D89),OR(D89&lt;=0,D89&gt;1),TRUE())),IF(E89="",FALSE(),IF(ISNUMBER(E89),OR(E89&lt;=0,E89&gt;1),TRUE()))),"",ROUND(C89/F89,2)))</f>
        <v/>
      </c>
      <c r="H89" s="10" t="str">
        <f>IF(A89="","",IF(COUNTIF($A$5:$A$154,A89)&gt;1,"nome doppio, conta solo il primo",IF(OR(IF(D89="",FALSE(),IF(ISNUMBER(D89),OR(D89&lt;=0,D89&gt;1),TRUE())),IF(E89="",FALSE(),IF(ISNUMBER(E89),OR(E89&lt;=0,E89&gt;1),TRUE()))),"inserire una resa tra 1 % e 100 %",IF(NOT(ISNUMBER(C89)),"prezzo d'acquisto mancante",""))))</f>
        <v/>
      </c>
      <c r="I89" s="5"/>
    </row>
    <row r="90" spans="1:9" x14ac:dyDescent="0.25">
      <c r="A90" s="5"/>
      <c r="B90" s="5"/>
      <c r="C90" s="6"/>
      <c r="D90" s="7"/>
      <c r="E90" s="7"/>
      <c r="F90" s="8" t="str">
        <f>IF(A90="","",IF(D90="",1,IF(ISNUMBER(D90),D90,0))*IF(E90="",1,IF(ISNUMBER(E90),E90,0)))</f>
        <v/>
      </c>
      <c r="G90" s="9" t="str">
        <f>IF(OR(A90="",NOT(ISNUMBER(C90))),"",IF(OR(IF(D90="",FALSE(),IF(ISNUMBER(D90),OR(D90&lt;=0,D90&gt;1),TRUE())),IF(E90="",FALSE(),IF(ISNUMBER(E90),OR(E90&lt;=0,E90&gt;1),TRUE()))),"",ROUND(C90/F90,2)))</f>
        <v/>
      </c>
      <c r="H90" s="10" t="str">
        <f>IF(A90="","",IF(COUNTIF($A$5:$A$154,A90)&gt;1,"nome doppio, conta solo il primo",IF(OR(IF(D90="",FALSE(),IF(ISNUMBER(D90),OR(D90&lt;=0,D90&gt;1),TRUE())),IF(E90="",FALSE(),IF(ISNUMBER(E90),OR(E90&lt;=0,E90&gt;1),TRUE()))),"inserire una resa tra 1 % e 100 %",IF(NOT(ISNUMBER(C90)),"prezzo d'acquisto mancante",""))))</f>
        <v/>
      </c>
      <c r="I90" s="5"/>
    </row>
    <row r="91" spans="1:9" x14ac:dyDescent="0.25">
      <c r="A91" s="5"/>
      <c r="B91" s="5"/>
      <c r="C91" s="6"/>
      <c r="D91" s="7"/>
      <c r="E91" s="7"/>
      <c r="F91" s="8" t="str">
        <f>IF(A91="","",IF(D91="",1,IF(ISNUMBER(D91),D91,0))*IF(E91="",1,IF(ISNUMBER(E91),E91,0)))</f>
        <v/>
      </c>
      <c r="G91" s="9" t="str">
        <f>IF(OR(A91="",NOT(ISNUMBER(C91))),"",IF(OR(IF(D91="",FALSE(),IF(ISNUMBER(D91),OR(D91&lt;=0,D91&gt;1),TRUE())),IF(E91="",FALSE(),IF(ISNUMBER(E91),OR(E91&lt;=0,E91&gt;1),TRUE()))),"",ROUND(C91/F91,2)))</f>
        <v/>
      </c>
      <c r="H91" s="10" t="str">
        <f>IF(A91="","",IF(COUNTIF($A$5:$A$154,A91)&gt;1,"nome doppio, conta solo il primo",IF(OR(IF(D91="",FALSE(),IF(ISNUMBER(D91),OR(D91&lt;=0,D91&gt;1),TRUE())),IF(E91="",FALSE(),IF(ISNUMBER(E91),OR(E91&lt;=0,E91&gt;1),TRUE()))),"inserire una resa tra 1 % e 100 %",IF(NOT(ISNUMBER(C91)),"prezzo d'acquisto mancante",""))))</f>
        <v/>
      </c>
      <c r="I91" s="5"/>
    </row>
    <row r="92" spans="1:9" x14ac:dyDescent="0.25">
      <c r="A92" s="5"/>
      <c r="B92" s="5"/>
      <c r="C92" s="6"/>
      <c r="D92" s="7"/>
      <c r="E92" s="7"/>
      <c r="F92" s="8" t="str">
        <f>IF(A92="","",IF(D92="",1,IF(ISNUMBER(D92),D92,0))*IF(E92="",1,IF(ISNUMBER(E92),E92,0)))</f>
        <v/>
      </c>
      <c r="G92" s="9" t="str">
        <f>IF(OR(A92="",NOT(ISNUMBER(C92))),"",IF(OR(IF(D92="",FALSE(),IF(ISNUMBER(D92),OR(D92&lt;=0,D92&gt;1),TRUE())),IF(E92="",FALSE(),IF(ISNUMBER(E92),OR(E92&lt;=0,E92&gt;1),TRUE()))),"",ROUND(C92/F92,2)))</f>
        <v/>
      </c>
      <c r="H92" s="10" t="str">
        <f>IF(A92="","",IF(COUNTIF($A$5:$A$154,A92)&gt;1,"nome doppio, conta solo il primo",IF(OR(IF(D92="",FALSE(),IF(ISNUMBER(D92),OR(D92&lt;=0,D92&gt;1),TRUE())),IF(E92="",FALSE(),IF(ISNUMBER(E92),OR(E92&lt;=0,E92&gt;1),TRUE()))),"inserire una resa tra 1 % e 100 %",IF(NOT(ISNUMBER(C92)),"prezzo d'acquisto mancante",""))))</f>
        <v/>
      </c>
      <c r="I92" s="5"/>
    </row>
    <row r="93" spans="1:9" x14ac:dyDescent="0.25">
      <c r="A93" s="5"/>
      <c r="B93" s="5"/>
      <c r="C93" s="6"/>
      <c r="D93" s="7"/>
      <c r="E93" s="7"/>
      <c r="F93" s="8" t="str">
        <f>IF(A93="","",IF(D93="",1,IF(ISNUMBER(D93),D93,0))*IF(E93="",1,IF(ISNUMBER(E93),E93,0)))</f>
        <v/>
      </c>
      <c r="G93" s="9" t="str">
        <f>IF(OR(A93="",NOT(ISNUMBER(C93))),"",IF(OR(IF(D93="",FALSE(),IF(ISNUMBER(D93),OR(D93&lt;=0,D93&gt;1),TRUE())),IF(E93="",FALSE(),IF(ISNUMBER(E93),OR(E93&lt;=0,E93&gt;1),TRUE()))),"",ROUND(C93/F93,2)))</f>
        <v/>
      </c>
      <c r="H93" s="10" t="str">
        <f>IF(A93="","",IF(COUNTIF($A$5:$A$154,A93)&gt;1,"nome doppio, conta solo il primo",IF(OR(IF(D93="",FALSE(),IF(ISNUMBER(D93),OR(D93&lt;=0,D93&gt;1),TRUE())),IF(E93="",FALSE(),IF(ISNUMBER(E93),OR(E93&lt;=0,E93&gt;1),TRUE()))),"inserire una resa tra 1 % e 100 %",IF(NOT(ISNUMBER(C93)),"prezzo d'acquisto mancante",""))))</f>
        <v/>
      </c>
      <c r="I93" s="5"/>
    </row>
    <row r="94" spans="1:9" x14ac:dyDescent="0.25">
      <c r="A94" s="5"/>
      <c r="B94" s="5"/>
      <c r="C94" s="6"/>
      <c r="D94" s="7"/>
      <c r="E94" s="7"/>
      <c r="F94" s="8" t="str">
        <f>IF(A94="","",IF(D94="",1,IF(ISNUMBER(D94),D94,0))*IF(E94="",1,IF(ISNUMBER(E94),E94,0)))</f>
        <v/>
      </c>
      <c r="G94" s="9" t="str">
        <f>IF(OR(A94="",NOT(ISNUMBER(C94))),"",IF(OR(IF(D94="",FALSE(),IF(ISNUMBER(D94),OR(D94&lt;=0,D94&gt;1),TRUE())),IF(E94="",FALSE(),IF(ISNUMBER(E94),OR(E94&lt;=0,E94&gt;1),TRUE()))),"",ROUND(C94/F94,2)))</f>
        <v/>
      </c>
      <c r="H94" s="10" t="str">
        <f>IF(A94="","",IF(COUNTIF($A$5:$A$154,A94)&gt;1,"nome doppio, conta solo il primo",IF(OR(IF(D94="",FALSE(),IF(ISNUMBER(D94),OR(D94&lt;=0,D94&gt;1),TRUE())),IF(E94="",FALSE(),IF(ISNUMBER(E94),OR(E94&lt;=0,E94&gt;1),TRUE()))),"inserire una resa tra 1 % e 100 %",IF(NOT(ISNUMBER(C94)),"prezzo d'acquisto mancante",""))))</f>
        <v/>
      </c>
      <c r="I94" s="5"/>
    </row>
    <row r="95" spans="1:9" x14ac:dyDescent="0.25">
      <c r="A95" s="5"/>
      <c r="B95" s="5"/>
      <c r="C95" s="6"/>
      <c r="D95" s="7"/>
      <c r="E95" s="7"/>
      <c r="F95" s="8" t="str">
        <f>IF(A95="","",IF(D95="",1,IF(ISNUMBER(D95),D95,0))*IF(E95="",1,IF(ISNUMBER(E95),E95,0)))</f>
        <v/>
      </c>
      <c r="G95" s="9" t="str">
        <f>IF(OR(A95="",NOT(ISNUMBER(C95))),"",IF(OR(IF(D95="",FALSE(),IF(ISNUMBER(D95),OR(D95&lt;=0,D95&gt;1),TRUE())),IF(E95="",FALSE(),IF(ISNUMBER(E95),OR(E95&lt;=0,E95&gt;1),TRUE()))),"",ROUND(C95/F95,2)))</f>
        <v/>
      </c>
      <c r="H95" s="10" t="str">
        <f>IF(A95="","",IF(COUNTIF($A$5:$A$154,A95)&gt;1,"nome doppio, conta solo il primo",IF(OR(IF(D95="",FALSE(),IF(ISNUMBER(D95),OR(D95&lt;=0,D95&gt;1),TRUE())),IF(E95="",FALSE(),IF(ISNUMBER(E95),OR(E95&lt;=0,E95&gt;1),TRUE()))),"inserire una resa tra 1 % e 100 %",IF(NOT(ISNUMBER(C95)),"prezzo d'acquisto mancante",""))))</f>
        <v/>
      </c>
      <c r="I95" s="5"/>
    </row>
    <row r="96" spans="1:9" x14ac:dyDescent="0.25">
      <c r="A96" s="5"/>
      <c r="B96" s="5"/>
      <c r="C96" s="6"/>
      <c r="D96" s="7"/>
      <c r="E96" s="7"/>
      <c r="F96" s="8" t="str">
        <f>IF(A96="","",IF(D96="",1,IF(ISNUMBER(D96),D96,0))*IF(E96="",1,IF(ISNUMBER(E96),E96,0)))</f>
        <v/>
      </c>
      <c r="G96" s="9" t="str">
        <f>IF(OR(A96="",NOT(ISNUMBER(C96))),"",IF(OR(IF(D96="",FALSE(),IF(ISNUMBER(D96),OR(D96&lt;=0,D96&gt;1),TRUE())),IF(E96="",FALSE(),IF(ISNUMBER(E96),OR(E96&lt;=0,E96&gt;1),TRUE()))),"",ROUND(C96/F96,2)))</f>
        <v/>
      </c>
      <c r="H96" s="10" t="str">
        <f>IF(A96="","",IF(COUNTIF($A$5:$A$154,A96)&gt;1,"nome doppio, conta solo il primo",IF(OR(IF(D96="",FALSE(),IF(ISNUMBER(D96),OR(D96&lt;=0,D96&gt;1),TRUE())),IF(E96="",FALSE(),IF(ISNUMBER(E96),OR(E96&lt;=0,E96&gt;1),TRUE()))),"inserire una resa tra 1 % e 100 %",IF(NOT(ISNUMBER(C96)),"prezzo d'acquisto mancante",""))))</f>
        <v/>
      </c>
      <c r="I96" s="5"/>
    </row>
    <row r="97" spans="1:9" x14ac:dyDescent="0.25">
      <c r="A97" s="5"/>
      <c r="B97" s="5"/>
      <c r="C97" s="6"/>
      <c r="D97" s="7"/>
      <c r="E97" s="7"/>
      <c r="F97" s="8" t="str">
        <f>IF(A97="","",IF(D97="",1,IF(ISNUMBER(D97),D97,0))*IF(E97="",1,IF(ISNUMBER(E97),E97,0)))</f>
        <v/>
      </c>
      <c r="G97" s="9" t="str">
        <f>IF(OR(A97="",NOT(ISNUMBER(C97))),"",IF(OR(IF(D97="",FALSE(),IF(ISNUMBER(D97),OR(D97&lt;=0,D97&gt;1),TRUE())),IF(E97="",FALSE(),IF(ISNUMBER(E97),OR(E97&lt;=0,E97&gt;1),TRUE()))),"",ROUND(C97/F97,2)))</f>
        <v/>
      </c>
      <c r="H97" s="10" t="str">
        <f>IF(A97="","",IF(COUNTIF($A$5:$A$154,A97)&gt;1,"nome doppio, conta solo il primo",IF(OR(IF(D97="",FALSE(),IF(ISNUMBER(D97),OR(D97&lt;=0,D97&gt;1),TRUE())),IF(E97="",FALSE(),IF(ISNUMBER(E97),OR(E97&lt;=0,E97&gt;1),TRUE()))),"inserire una resa tra 1 % e 100 %",IF(NOT(ISNUMBER(C97)),"prezzo d'acquisto mancante",""))))</f>
        <v/>
      </c>
      <c r="I97" s="5"/>
    </row>
    <row r="98" spans="1:9" x14ac:dyDescent="0.25">
      <c r="A98" s="5"/>
      <c r="B98" s="5"/>
      <c r="C98" s="6"/>
      <c r="D98" s="7"/>
      <c r="E98" s="7"/>
      <c r="F98" s="8" t="str">
        <f>IF(A98="","",IF(D98="",1,IF(ISNUMBER(D98),D98,0))*IF(E98="",1,IF(ISNUMBER(E98),E98,0)))</f>
        <v/>
      </c>
      <c r="G98" s="9" t="str">
        <f>IF(OR(A98="",NOT(ISNUMBER(C98))),"",IF(OR(IF(D98="",FALSE(),IF(ISNUMBER(D98),OR(D98&lt;=0,D98&gt;1),TRUE())),IF(E98="",FALSE(),IF(ISNUMBER(E98),OR(E98&lt;=0,E98&gt;1),TRUE()))),"",ROUND(C98/F98,2)))</f>
        <v/>
      </c>
      <c r="H98" s="10" t="str">
        <f>IF(A98="","",IF(COUNTIF($A$5:$A$154,A98)&gt;1,"nome doppio, conta solo il primo",IF(OR(IF(D98="",FALSE(),IF(ISNUMBER(D98),OR(D98&lt;=0,D98&gt;1),TRUE())),IF(E98="",FALSE(),IF(ISNUMBER(E98),OR(E98&lt;=0,E98&gt;1),TRUE()))),"inserire una resa tra 1 % e 100 %",IF(NOT(ISNUMBER(C98)),"prezzo d'acquisto mancante",""))))</f>
        <v/>
      </c>
      <c r="I98" s="5"/>
    </row>
    <row r="99" spans="1:9" x14ac:dyDescent="0.25">
      <c r="A99" s="5"/>
      <c r="B99" s="5"/>
      <c r="C99" s="6"/>
      <c r="D99" s="7"/>
      <c r="E99" s="7"/>
      <c r="F99" s="8" t="str">
        <f>IF(A99="","",IF(D99="",1,IF(ISNUMBER(D99),D99,0))*IF(E99="",1,IF(ISNUMBER(E99),E99,0)))</f>
        <v/>
      </c>
      <c r="G99" s="9" t="str">
        <f>IF(OR(A99="",NOT(ISNUMBER(C99))),"",IF(OR(IF(D99="",FALSE(),IF(ISNUMBER(D99),OR(D99&lt;=0,D99&gt;1),TRUE())),IF(E99="",FALSE(),IF(ISNUMBER(E99),OR(E99&lt;=0,E99&gt;1),TRUE()))),"",ROUND(C99/F99,2)))</f>
        <v/>
      </c>
      <c r="H99" s="10" t="str">
        <f>IF(A99="","",IF(COUNTIF($A$5:$A$154,A99)&gt;1,"nome doppio, conta solo il primo",IF(OR(IF(D99="",FALSE(),IF(ISNUMBER(D99),OR(D99&lt;=0,D99&gt;1),TRUE())),IF(E99="",FALSE(),IF(ISNUMBER(E99),OR(E99&lt;=0,E99&gt;1),TRUE()))),"inserire una resa tra 1 % e 100 %",IF(NOT(ISNUMBER(C99)),"prezzo d'acquisto mancante",""))))</f>
        <v/>
      </c>
      <c r="I99" s="5"/>
    </row>
    <row r="100" spans="1:9" x14ac:dyDescent="0.25">
      <c r="A100" s="5"/>
      <c r="B100" s="5"/>
      <c r="C100" s="6"/>
      <c r="D100" s="7"/>
      <c r="E100" s="7"/>
      <c r="F100" s="8" t="str">
        <f>IF(A100="","",IF(D100="",1,IF(ISNUMBER(D100),D100,0))*IF(E100="",1,IF(ISNUMBER(E100),E100,0)))</f>
        <v/>
      </c>
      <c r="G100" s="9" t="str">
        <f>IF(OR(A100="",NOT(ISNUMBER(C100))),"",IF(OR(IF(D100="",FALSE(),IF(ISNUMBER(D100),OR(D100&lt;=0,D100&gt;1),TRUE())),IF(E100="",FALSE(),IF(ISNUMBER(E100),OR(E100&lt;=0,E100&gt;1),TRUE()))),"",ROUND(C100/F100,2)))</f>
        <v/>
      </c>
      <c r="H100" s="10" t="str">
        <f>IF(A100="","",IF(COUNTIF($A$5:$A$154,A100)&gt;1,"nome doppio, conta solo il primo",IF(OR(IF(D100="",FALSE(),IF(ISNUMBER(D100),OR(D100&lt;=0,D100&gt;1),TRUE())),IF(E100="",FALSE(),IF(ISNUMBER(E100),OR(E100&lt;=0,E100&gt;1),TRUE()))),"inserire una resa tra 1 % e 100 %",IF(NOT(ISNUMBER(C100)),"prezzo d'acquisto mancante",""))))</f>
        <v/>
      </c>
      <c r="I100" s="5"/>
    </row>
    <row r="101" spans="1:9" x14ac:dyDescent="0.25">
      <c r="A101" s="5"/>
      <c r="B101" s="5"/>
      <c r="C101" s="6"/>
      <c r="D101" s="7"/>
      <c r="E101" s="7"/>
      <c r="F101" s="8" t="str">
        <f>IF(A101="","",IF(D101="",1,IF(ISNUMBER(D101),D101,0))*IF(E101="",1,IF(ISNUMBER(E101),E101,0)))</f>
        <v/>
      </c>
      <c r="G101" s="9" t="str">
        <f>IF(OR(A101="",NOT(ISNUMBER(C101))),"",IF(OR(IF(D101="",FALSE(),IF(ISNUMBER(D101),OR(D101&lt;=0,D101&gt;1),TRUE())),IF(E101="",FALSE(),IF(ISNUMBER(E101),OR(E101&lt;=0,E101&gt;1),TRUE()))),"",ROUND(C101/F101,2)))</f>
        <v/>
      </c>
      <c r="H101" s="10" t="str">
        <f>IF(A101="","",IF(COUNTIF($A$5:$A$154,A101)&gt;1,"nome doppio, conta solo il primo",IF(OR(IF(D101="",FALSE(),IF(ISNUMBER(D101),OR(D101&lt;=0,D101&gt;1),TRUE())),IF(E101="",FALSE(),IF(ISNUMBER(E101),OR(E101&lt;=0,E101&gt;1),TRUE()))),"inserire una resa tra 1 % e 100 %",IF(NOT(ISNUMBER(C101)),"prezzo d'acquisto mancante",""))))</f>
        <v/>
      </c>
      <c r="I101" s="5"/>
    </row>
    <row r="102" spans="1:9" x14ac:dyDescent="0.25">
      <c r="A102" s="5"/>
      <c r="B102" s="5"/>
      <c r="C102" s="6"/>
      <c r="D102" s="7"/>
      <c r="E102" s="7"/>
      <c r="F102" s="8" t="str">
        <f>IF(A102="","",IF(D102="",1,IF(ISNUMBER(D102),D102,0))*IF(E102="",1,IF(ISNUMBER(E102),E102,0)))</f>
        <v/>
      </c>
      <c r="G102" s="9" t="str">
        <f>IF(OR(A102="",NOT(ISNUMBER(C102))),"",IF(OR(IF(D102="",FALSE(),IF(ISNUMBER(D102),OR(D102&lt;=0,D102&gt;1),TRUE())),IF(E102="",FALSE(),IF(ISNUMBER(E102),OR(E102&lt;=0,E102&gt;1),TRUE()))),"",ROUND(C102/F102,2)))</f>
        <v/>
      </c>
      <c r="H102" s="10" t="str">
        <f>IF(A102="","",IF(COUNTIF($A$5:$A$154,A102)&gt;1,"nome doppio, conta solo il primo",IF(OR(IF(D102="",FALSE(),IF(ISNUMBER(D102),OR(D102&lt;=0,D102&gt;1),TRUE())),IF(E102="",FALSE(),IF(ISNUMBER(E102),OR(E102&lt;=0,E102&gt;1),TRUE()))),"inserire una resa tra 1 % e 100 %",IF(NOT(ISNUMBER(C102)),"prezzo d'acquisto mancante",""))))</f>
        <v/>
      </c>
      <c r="I102" s="5"/>
    </row>
    <row r="103" spans="1:9" x14ac:dyDescent="0.25">
      <c r="A103" s="5"/>
      <c r="B103" s="5"/>
      <c r="C103" s="6"/>
      <c r="D103" s="7"/>
      <c r="E103" s="7"/>
      <c r="F103" s="8" t="str">
        <f>IF(A103="","",IF(D103="",1,IF(ISNUMBER(D103),D103,0))*IF(E103="",1,IF(ISNUMBER(E103),E103,0)))</f>
        <v/>
      </c>
      <c r="G103" s="9" t="str">
        <f>IF(OR(A103="",NOT(ISNUMBER(C103))),"",IF(OR(IF(D103="",FALSE(),IF(ISNUMBER(D103),OR(D103&lt;=0,D103&gt;1),TRUE())),IF(E103="",FALSE(),IF(ISNUMBER(E103),OR(E103&lt;=0,E103&gt;1),TRUE()))),"",ROUND(C103/F103,2)))</f>
        <v/>
      </c>
      <c r="H103" s="10" t="str">
        <f>IF(A103="","",IF(COUNTIF($A$5:$A$154,A103)&gt;1,"nome doppio, conta solo il primo",IF(OR(IF(D103="",FALSE(),IF(ISNUMBER(D103),OR(D103&lt;=0,D103&gt;1),TRUE())),IF(E103="",FALSE(),IF(ISNUMBER(E103),OR(E103&lt;=0,E103&gt;1),TRUE()))),"inserire una resa tra 1 % e 100 %",IF(NOT(ISNUMBER(C103)),"prezzo d'acquisto mancante",""))))</f>
        <v/>
      </c>
      <c r="I103" s="5"/>
    </row>
    <row r="104" spans="1:9" x14ac:dyDescent="0.25">
      <c r="A104" s="5"/>
      <c r="B104" s="5"/>
      <c r="C104" s="6"/>
      <c r="D104" s="7"/>
      <c r="E104" s="7"/>
      <c r="F104" s="8" t="str">
        <f>IF(A104="","",IF(D104="",1,IF(ISNUMBER(D104),D104,0))*IF(E104="",1,IF(ISNUMBER(E104),E104,0)))</f>
        <v/>
      </c>
      <c r="G104" s="9" t="str">
        <f>IF(OR(A104="",NOT(ISNUMBER(C104))),"",IF(OR(IF(D104="",FALSE(),IF(ISNUMBER(D104),OR(D104&lt;=0,D104&gt;1),TRUE())),IF(E104="",FALSE(),IF(ISNUMBER(E104),OR(E104&lt;=0,E104&gt;1),TRUE()))),"",ROUND(C104/F104,2)))</f>
        <v/>
      </c>
      <c r="H104" s="10" t="str">
        <f>IF(A104="","",IF(COUNTIF($A$5:$A$154,A104)&gt;1,"nome doppio, conta solo il primo",IF(OR(IF(D104="",FALSE(),IF(ISNUMBER(D104),OR(D104&lt;=0,D104&gt;1),TRUE())),IF(E104="",FALSE(),IF(ISNUMBER(E104),OR(E104&lt;=0,E104&gt;1),TRUE()))),"inserire una resa tra 1 % e 100 %",IF(NOT(ISNUMBER(C104)),"prezzo d'acquisto mancante",""))))</f>
        <v/>
      </c>
      <c r="I104" s="5"/>
    </row>
    <row r="105" spans="1:9" x14ac:dyDescent="0.25">
      <c r="A105" s="5"/>
      <c r="B105" s="5"/>
      <c r="C105" s="6"/>
      <c r="D105" s="7"/>
      <c r="E105" s="7"/>
      <c r="F105" s="8" t="str">
        <f>IF(A105="","",IF(D105="",1,IF(ISNUMBER(D105),D105,0))*IF(E105="",1,IF(ISNUMBER(E105),E105,0)))</f>
        <v/>
      </c>
      <c r="G105" s="9" t="str">
        <f>IF(OR(A105="",NOT(ISNUMBER(C105))),"",IF(OR(IF(D105="",FALSE(),IF(ISNUMBER(D105),OR(D105&lt;=0,D105&gt;1),TRUE())),IF(E105="",FALSE(),IF(ISNUMBER(E105),OR(E105&lt;=0,E105&gt;1),TRUE()))),"",ROUND(C105/F105,2)))</f>
        <v/>
      </c>
      <c r="H105" s="10" t="str">
        <f>IF(A105="","",IF(COUNTIF($A$5:$A$154,A105)&gt;1,"nome doppio, conta solo il primo",IF(OR(IF(D105="",FALSE(),IF(ISNUMBER(D105),OR(D105&lt;=0,D105&gt;1),TRUE())),IF(E105="",FALSE(),IF(ISNUMBER(E105),OR(E105&lt;=0,E105&gt;1),TRUE()))),"inserire una resa tra 1 % e 100 %",IF(NOT(ISNUMBER(C105)),"prezzo d'acquisto mancante",""))))</f>
        <v/>
      </c>
      <c r="I105" s="5"/>
    </row>
    <row r="106" spans="1:9" x14ac:dyDescent="0.25">
      <c r="A106" s="5"/>
      <c r="B106" s="5"/>
      <c r="C106" s="6"/>
      <c r="D106" s="7"/>
      <c r="E106" s="7"/>
      <c r="F106" s="8" t="str">
        <f>IF(A106="","",IF(D106="",1,IF(ISNUMBER(D106),D106,0))*IF(E106="",1,IF(ISNUMBER(E106),E106,0)))</f>
        <v/>
      </c>
      <c r="G106" s="9" t="str">
        <f>IF(OR(A106="",NOT(ISNUMBER(C106))),"",IF(OR(IF(D106="",FALSE(),IF(ISNUMBER(D106),OR(D106&lt;=0,D106&gt;1),TRUE())),IF(E106="",FALSE(),IF(ISNUMBER(E106),OR(E106&lt;=0,E106&gt;1),TRUE()))),"",ROUND(C106/F106,2)))</f>
        <v/>
      </c>
      <c r="H106" s="10" t="str">
        <f>IF(A106="","",IF(COUNTIF($A$5:$A$154,A106)&gt;1,"nome doppio, conta solo il primo",IF(OR(IF(D106="",FALSE(),IF(ISNUMBER(D106),OR(D106&lt;=0,D106&gt;1),TRUE())),IF(E106="",FALSE(),IF(ISNUMBER(E106),OR(E106&lt;=0,E106&gt;1),TRUE()))),"inserire una resa tra 1 % e 100 %",IF(NOT(ISNUMBER(C106)),"prezzo d'acquisto mancante",""))))</f>
        <v/>
      </c>
      <c r="I106" s="5"/>
    </row>
    <row r="107" spans="1:9" x14ac:dyDescent="0.25">
      <c r="A107" s="5"/>
      <c r="B107" s="5"/>
      <c r="C107" s="6"/>
      <c r="D107" s="7"/>
      <c r="E107" s="7"/>
      <c r="F107" s="8" t="str">
        <f>IF(A107="","",IF(D107="",1,IF(ISNUMBER(D107),D107,0))*IF(E107="",1,IF(ISNUMBER(E107),E107,0)))</f>
        <v/>
      </c>
      <c r="G107" s="9" t="str">
        <f>IF(OR(A107="",NOT(ISNUMBER(C107))),"",IF(OR(IF(D107="",FALSE(),IF(ISNUMBER(D107),OR(D107&lt;=0,D107&gt;1),TRUE())),IF(E107="",FALSE(),IF(ISNUMBER(E107),OR(E107&lt;=0,E107&gt;1),TRUE()))),"",ROUND(C107/F107,2)))</f>
        <v/>
      </c>
      <c r="H107" s="10" t="str">
        <f>IF(A107="","",IF(COUNTIF($A$5:$A$154,A107)&gt;1,"nome doppio, conta solo il primo",IF(OR(IF(D107="",FALSE(),IF(ISNUMBER(D107),OR(D107&lt;=0,D107&gt;1),TRUE())),IF(E107="",FALSE(),IF(ISNUMBER(E107),OR(E107&lt;=0,E107&gt;1),TRUE()))),"inserire una resa tra 1 % e 100 %",IF(NOT(ISNUMBER(C107)),"prezzo d'acquisto mancante",""))))</f>
        <v/>
      </c>
      <c r="I107" s="5"/>
    </row>
    <row r="108" spans="1:9" x14ac:dyDescent="0.25">
      <c r="A108" s="5"/>
      <c r="B108" s="5"/>
      <c r="C108" s="6"/>
      <c r="D108" s="7"/>
      <c r="E108" s="7"/>
      <c r="F108" s="8" t="str">
        <f>IF(A108="","",IF(D108="",1,IF(ISNUMBER(D108),D108,0))*IF(E108="",1,IF(ISNUMBER(E108),E108,0)))</f>
        <v/>
      </c>
      <c r="G108" s="9" t="str">
        <f>IF(OR(A108="",NOT(ISNUMBER(C108))),"",IF(OR(IF(D108="",FALSE(),IF(ISNUMBER(D108),OR(D108&lt;=0,D108&gt;1),TRUE())),IF(E108="",FALSE(),IF(ISNUMBER(E108),OR(E108&lt;=0,E108&gt;1),TRUE()))),"",ROUND(C108/F108,2)))</f>
        <v/>
      </c>
      <c r="H108" s="10" t="str">
        <f>IF(A108="","",IF(COUNTIF($A$5:$A$154,A108)&gt;1,"nome doppio, conta solo il primo",IF(OR(IF(D108="",FALSE(),IF(ISNUMBER(D108),OR(D108&lt;=0,D108&gt;1),TRUE())),IF(E108="",FALSE(),IF(ISNUMBER(E108),OR(E108&lt;=0,E108&gt;1),TRUE()))),"inserire una resa tra 1 % e 100 %",IF(NOT(ISNUMBER(C108)),"prezzo d'acquisto mancante",""))))</f>
        <v/>
      </c>
      <c r="I108" s="5"/>
    </row>
    <row r="109" spans="1:9" x14ac:dyDescent="0.25">
      <c r="A109" s="5"/>
      <c r="B109" s="5"/>
      <c r="C109" s="6"/>
      <c r="D109" s="7"/>
      <c r="E109" s="7"/>
      <c r="F109" s="8" t="str">
        <f>IF(A109="","",IF(D109="",1,IF(ISNUMBER(D109),D109,0))*IF(E109="",1,IF(ISNUMBER(E109),E109,0)))</f>
        <v/>
      </c>
      <c r="G109" s="9" t="str">
        <f>IF(OR(A109="",NOT(ISNUMBER(C109))),"",IF(OR(IF(D109="",FALSE(),IF(ISNUMBER(D109),OR(D109&lt;=0,D109&gt;1),TRUE())),IF(E109="",FALSE(),IF(ISNUMBER(E109),OR(E109&lt;=0,E109&gt;1),TRUE()))),"",ROUND(C109/F109,2)))</f>
        <v/>
      </c>
      <c r="H109" s="10" t="str">
        <f>IF(A109="","",IF(COUNTIF($A$5:$A$154,A109)&gt;1,"nome doppio, conta solo il primo",IF(OR(IF(D109="",FALSE(),IF(ISNUMBER(D109),OR(D109&lt;=0,D109&gt;1),TRUE())),IF(E109="",FALSE(),IF(ISNUMBER(E109),OR(E109&lt;=0,E109&gt;1),TRUE()))),"inserire una resa tra 1 % e 100 %",IF(NOT(ISNUMBER(C109)),"prezzo d'acquisto mancante",""))))</f>
        <v/>
      </c>
      <c r="I109" s="5"/>
    </row>
    <row r="110" spans="1:9" x14ac:dyDescent="0.25">
      <c r="A110" s="5"/>
      <c r="B110" s="5"/>
      <c r="C110" s="6"/>
      <c r="D110" s="7"/>
      <c r="E110" s="7"/>
      <c r="F110" s="8" t="str">
        <f>IF(A110="","",IF(D110="",1,IF(ISNUMBER(D110),D110,0))*IF(E110="",1,IF(ISNUMBER(E110),E110,0)))</f>
        <v/>
      </c>
      <c r="G110" s="9" t="str">
        <f>IF(OR(A110="",NOT(ISNUMBER(C110))),"",IF(OR(IF(D110="",FALSE(),IF(ISNUMBER(D110),OR(D110&lt;=0,D110&gt;1),TRUE())),IF(E110="",FALSE(),IF(ISNUMBER(E110),OR(E110&lt;=0,E110&gt;1),TRUE()))),"",ROUND(C110/F110,2)))</f>
        <v/>
      </c>
      <c r="H110" s="10" t="str">
        <f>IF(A110="","",IF(COUNTIF($A$5:$A$154,A110)&gt;1,"nome doppio, conta solo il primo",IF(OR(IF(D110="",FALSE(),IF(ISNUMBER(D110),OR(D110&lt;=0,D110&gt;1),TRUE())),IF(E110="",FALSE(),IF(ISNUMBER(E110),OR(E110&lt;=0,E110&gt;1),TRUE()))),"inserire una resa tra 1 % e 100 %",IF(NOT(ISNUMBER(C110)),"prezzo d'acquisto mancante",""))))</f>
        <v/>
      </c>
      <c r="I110" s="5"/>
    </row>
    <row r="111" spans="1:9" x14ac:dyDescent="0.25">
      <c r="A111" s="5"/>
      <c r="B111" s="5"/>
      <c r="C111" s="6"/>
      <c r="D111" s="7"/>
      <c r="E111" s="7"/>
      <c r="F111" s="8" t="str">
        <f>IF(A111="","",IF(D111="",1,IF(ISNUMBER(D111),D111,0))*IF(E111="",1,IF(ISNUMBER(E111),E111,0)))</f>
        <v/>
      </c>
      <c r="G111" s="9" t="str">
        <f>IF(OR(A111="",NOT(ISNUMBER(C111))),"",IF(OR(IF(D111="",FALSE(),IF(ISNUMBER(D111),OR(D111&lt;=0,D111&gt;1),TRUE())),IF(E111="",FALSE(),IF(ISNUMBER(E111),OR(E111&lt;=0,E111&gt;1),TRUE()))),"",ROUND(C111/F111,2)))</f>
        <v/>
      </c>
      <c r="H111" s="10" t="str">
        <f>IF(A111="","",IF(COUNTIF($A$5:$A$154,A111)&gt;1,"nome doppio, conta solo il primo",IF(OR(IF(D111="",FALSE(),IF(ISNUMBER(D111),OR(D111&lt;=0,D111&gt;1),TRUE())),IF(E111="",FALSE(),IF(ISNUMBER(E111),OR(E111&lt;=0,E111&gt;1),TRUE()))),"inserire una resa tra 1 % e 100 %",IF(NOT(ISNUMBER(C111)),"prezzo d'acquisto mancante",""))))</f>
        <v/>
      </c>
      <c r="I111" s="5"/>
    </row>
    <row r="112" spans="1:9" x14ac:dyDescent="0.25">
      <c r="A112" s="5"/>
      <c r="B112" s="5"/>
      <c r="C112" s="6"/>
      <c r="D112" s="7"/>
      <c r="E112" s="7"/>
      <c r="F112" s="8" t="str">
        <f>IF(A112="","",IF(D112="",1,IF(ISNUMBER(D112),D112,0))*IF(E112="",1,IF(ISNUMBER(E112),E112,0)))</f>
        <v/>
      </c>
      <c r="G112" s="9" t="str">
        <f>IF(OR(A112="",NOT(ISNUMBER(C112))),"",IF(OR(IF(D112="",FALSE(),IF(ISNUMBER(D112),OR(D112&lt;=0,D112&gt;1),TRUE())),IF(E112="",FALSE(),IF(ISNUMBER(E112),OR(E112&lt;=0,E112&gt;1),TRUE()))),"",ROUND(C112/F112,2)))</f>
        <v/>
      </c>
      <c r="H112" s="10" t="str">
        <f>IF(A112="","",IF(COUNTIF($A$5:$A$154,A112)&gt;1,"nome doppio, conta solo il primo",IF(OR(IF(D112="",FALSE(),IF(ISNUMBER(D112),OR(D112&lt;=0,D112&gt;1),TRUE())),IF(E112="",FALSE(),IF(ISNUMBER(E112),OR(E112&lt;=0,E112&gt;1),TRUE()))),"inserire una resa tra 1 % e 100 %",IF(NOT(ISNUMBER(C112)),"prezzo d'acquisto mancante",""))))</f>
        <v/>
      </c>
      <c r="I112" s="5"/>
    </row>
    <row r="113" spans="1:9" x14ac:dyDescent="0.25">
      <c r="A113" s="5"/>
      <c r="B113" s="5"/>
      <c r="C113" s="6"/>
      <c r="D113" s="7"/>
      <c r="E113" s="7"/>
      <c r="F113" s="8" t="str">
        <f>IF(A113="","",IF(D113="",1,IF(ISNUMBER(D113),D113,0))*IF(E113="",1,IF(ISNUMBER(E113),E113,0)))</f>
        <v/>
      </c>
      <c r="G113" s="9" t="str">
        <f>IF(OR(A113="",NOT(ISNUMBER(C113))),"",IF(OR(IF(D113="",FALSE(),IF(ISNUMBER(D113),OR(D113&lt;=0,D113&gt;1),TRUE())),IF(E113="",FALSE(),IF(ISNUMBER(E113),OR(E113&lt;=0,E113&gt;1),TRUE()))),"",ROUND(C113/F113,2)))</f>
        <v/>
      </c>
      <c r="H113" s="10" t="str">
        <f>IF(A113="","",IF(COUNTIF($A$5:$A$154,A113)&gt;1,"nome doppio, conta solo il primo",IF(OR(IF(D113="",FALSE(),IF(ISNUMBER(D113),OR(D113&lt;=0,D113&gt;1),TRUE())),IF(E113="",FALSE(),IF(ISNUMBER(E113),OR(E113&lt;=0,E113&gt;1),TRUE()))),"inserire una resa tra 1 % e 100 %",IF(NOT(ISNUMBER(C113)),"prezzo d'acquisto mancante",""))))</f>
        <v/>
      </c>
      <c r="I113" s="5"/>
    </row>
    <row r="114" spans="1:9" x14ac:dyDescent="0.25">
      <c r="A114" s="5"/>
      <c r="B114" s="5"/>
      <c r="C114" s="6"/>
      <c r="D114" s="7"/>
      <c r="E114" s="7"/>
      <c r="F114" s="8" t="str">
        <f>IF(A114="","",IF(D114="",1,IF(ISNUMBER(D114),D114,0))*IF(E114="",1,IF(ISNUMBER(E114),E114,0)))</f>
        <v/>
      </c>
      <c r="G114" s="9" t="str">
        <f>IF(OR(A114="",NOT(ISNUMBER(C114))),"",IF(OR(IF(D114="",FALSE(),IF(ISNUMBER(D114),OR(D114&lt;=0,D114&gt;1),TRUE())),IF(E114="",FALSE(),IF(ISNUMBER(E114),OR(E114&lt;=0,E114&gt;1),TRUE()))),"",ROUND(C114/F114,2)))</f>
        <v/>
      </c>
      <c r="H114" s="10" t="str">
        <f>IF(A114="","",IF(COUNTIF($A$5:$A$154,A114)&gt;1,"nome doppio, conta solo il primo",IF(OR(IF(D114="",FALSE(),IF(ISNUMBER(D114),OR(D114&lt;=0,D114&gt;1),TRUE())),IF(E114="",FALSE(),IF(ISNUMBER(E114),OR(E114&lt;=0,E114&gt;1),TRUE()))),"inserire una resa tra 1 % e 100 %",IF(NOT(ISNUMBER(C114)),"prezzo d'acquisto mancante",""))))</f>
        <v/>
      </c>
      <c r="I114" s="5"/>
    </row>
    <row r="115" spans="1:9" x14ac:dyDescent="0.25">
      <c r="A115" s="5"/>
      <c r="B115" s="5"/>
      <c r="C115" s="6"/>
      <c r="D115" s="7"/>
      <c r="E115" s="7"/>
      <c r="F115" s="8" t="str">
        <f>IF(A115="","",IF(D115="",1,IF(ISNUMBER(D115),D115,0))*IF(E115="",1,IF(ISNUMBER(E115),E115,0)))</f>
        <v/>
      </c>
      <c r="G115" s="9" t="str">
        <f>IF(OR(A115="",NOT(ISNUMBER(C115))),"",IF(OR(IF(D115="",FALSE(),IF(ISNUMBER(D115),OR(D115&lt;=0,D115&gt;1),TRUE())),IF(E115="",FALSE(),IF(ISNUMBER(E115),OR(E115&lt;=0,E115&gt;1),TRUE()))),"",ROUND(C115/F115,2)))</f>
        <v/>
      </c>
      <c r="H115" s="10" t="str">
        <f>IF(A115="","",IF(COUNTIF($A$5:$A$154,A115)&gt;1,"nome doppio, conta solo il primo",IF(OR(IF(D115="",FALSE(),IF(ISNUMBER(D115),OR(D115&lt;=0,D115&gt;1),TRUE())),IF(E115="",FALSE(),IF(ISNUMBER(E115),OR(E115&lt;=0,E115&gt;1),TRUE()))),"inserire una resa tra 1 % e 100 %",IF(NOT(ISNUMBER(C115)),"prezzo d'acquisto mancante",""))))</f>
        <v/>
      </c>
      <c r="I115" s="5"/>
    </row>
    <row r="116" spans="1:9" x14ac:dyDescent="0.25">
      <c r="A116" s="5"/>
      <c r="B116" s="5"/>
      <c r="C116" s="6"/>
      <c r="D116" s="7"/>
      <c r="E116" s="7"/>
      <c r="F116" s="8" t="str">
        <f>IF(A116="","",IF(D116="",1,IF(ISNUMBER(D116),D116,0))*IF(E116="",1,IF(ISNUMBER(E116),E116,0)))</f>
        <v/>
      </c>
      <c r="G116" s="9" t="str">
        <f>IF(OR(A116="",NOT(ISNUMBER(C116))),"",IF(OR(IF(D116="",FALSE(),IF(ISNUMBER(D116),OR(D116&lt;=0,D116&gt;1),TRUE())),IF(E116="",FALSE(),IF(ISNUMBER(E116),OR(E116&lt;=0,E116&gt;1),TRUE()))),"",ROUND(C116/F116,2)))</f>
        <v/>
      </c>
      <c r="H116" s="10" t="str">
        <f>IF(A116="","",IF(COUNTIF($A$5:$A$154,A116)&gt;1,"nome doppio, conta solo il primo",IF(OR(IF(D116="",FALSE(),IF(ISNUMBER(D116),OR(D116&lt;=0,D116&gt;1),TRUE())),IF(E116="",FALSE(),IF(ISNUMBER(E116),OR(E116&lt;=0,E116&gt;1),TRUE()))),"inserire una resa tra 1 % e 100 %",IF(NOT(ISNUMBER(C116)),"prezzo d'acquisto mancante",""))))</f>
        <v/>
      </c>
      <c r="I116" s="5"/>
    </row>
    <row r="117" spans="1:9" x14ac:dyDescent="0.25">
      <c r="A117" s="5"/>
      <c r="B117" s="5"/>
      <c r="C117" s="6"/>
      <c r="D117" s="7"/>
      <c r="E117" s="7"/>
      <c r="F117" s="8" t="str">
        <f>IF(A117="","",IF(D117="",1,IF(ISNUMBER(D117),D117,0))*IF(E117="",1,IF(ISNUMBER(E117),E117,0)))</f>
        <v/>
      </c>
      <c r="G117" s="9" t="str">
        <f>IF(OR(A117="",NOT(ISNUMBER(C117))),"",IF(OR(IF(D117="",FALSE(),IF(ISNUMBER(D117),OR(D117&lt;=0,D117&gt;1),TRUE())),IF(E117="",FALSE(),IF(ISNUMBER(E117),OR(E117&lt;=0,E117&gt;1),TRUE()))),"",ROUND(C117/F117,2)))</f>
        <v/>
      </c>
      <c r="H117" s="10" t="str">
        <f>IF(A117="","",IF(COUNTIF($A$5:$A$154,A117)&gt;1,"nome doppio, conta solo il primo",IF(OR(IF(D117="",FALSE(),IF(ISNUMBER(D117),OR(D117&lt;=0,D117&gt;1),TRUE())),IF(E117="",FALSE(),IF(ISNUMBER(E117),OR(E117&lt;=0,E117&gt;1),TRUE()))),"inserire una resa tra 1 % e 100 %",IF(NOT(ISNUMBER(C117)),"prezzo d'acquisto mancante",""))))</f>
        <v/>
      </c>
      <c r="I117" s="5"/>
    </row>
    <row r="118" spans="1:9" x14ac:dyDescent="0.25">
      <c r="A118" s="5"/>
      <c r="B118" s="5"/>
      <c r="C118" s="6"/>
      <c r="D118" s="7"/>
      <c r="E118" s="7"/>
      <c r="F118" s="8" t="str">
        <f>IF(A118="","",IF(D118="",1,IF(ISNUMBER(D118),D118,0))*IF(E118="",1,IF(ISNUMBER(E118),E118,0)))</f>
        <v/>
      </c>
      <c r="G118" s="9" t="str">
        <f>IF(OR(A118="",NOT(ISNUMBER(C118))),"",IF(OR(IF(D118="",FALSE(),IF(ISNUMBER(D118),OR(D118&lt;=0,D118&gt;1),TRUE())),IF(E118="",FALSE(),IF(ISNUMBER(E118),OR(E118&lt;=0,E118&gt;1),TRUE()))),"",ROUND(C118/F118,2)))</f>
        <v/>
      </c>
      <c r="H118" s="10" t="str">
        <f>IF(A118="","",IF(COUNTIF($A$5:$A$154,A118)&gt;1,"nome doppio, conta solo il primo",IF(OR(IF(D118="",FALSE(),IF(ISNUMBER(D118),OR(D118&lt;=0,D118&gt;1),TRUE())),IF(E118="",FALSE(),IF(ISNUMBER(E118),OR(E118&lt;=0,E118&gt;1),TRUE()))),"inserire una resa tra 1 % e 100 %",IF(NOT(ISNUMBER(C118)),"prezzo d'acquisto mancante",""))))</f>
        <v/>
      </c>
      <c r="I118" s="5"/>
    </row>
    <row r="119" spans="1:9" x14ac:dyDescent="0.25">
      <c r="A119" s="5"/>
      <c r="B119" s="5"/>
      <c r="C119" s="6"/>
      <c r="D119" s="7"/>
      <c r="E119" s="7"/>
      <c r="F119" s="8" t="str">
        <f>IF(A119="","",IF(D119="",1,IF(ISNUMBER(D119),D119,0))*IF(E119="",1,IF(ISNUMBER(E119),E119,0)))</f>
        <v/>
      </c>
      <c r="G119" s="9" t="str">
        <f>IF(OR(A119="",NOT(ISNUMBER(C119))),"",IF(OR(IF(D119="",FALSE(),IF(ISNUMBER(D119),OR(D119&lt;=0,D119&gt;1),TRUE())),IF(E119="",FALSE(),IF(ISNUMBER(E119),OR(E119&lt;=0,E119&gt;1),TRUE()))),"",ROUND(C119/F119,2)))</f>
        <v/>
      </c>
      <c r="H119" s="10" t="str">
        <f>IF(A119="","",IF(COUNTIF($A$5:$A$154,A119)&gt;1,"nome doppio, conta solo il primo",IF(OR(IF(D119="",FALSE(),IF(ISNUMBER(D119),OR(D119&lt;=0,D119&gt;1),TRUE())),IF(E119="",FALSE(),IF(ISNUMBER(E119),OR(E119&lt;=0,E119&gt;1),TRUE()))),"inserire una resa tra 1 % e 100 %",IF(NOT(ISNUMBER(C119)),"prezzo d'acquisto mancante",""))))</f>
        <v/>
      </c>
      <c r="I119" s="5"/>
    </row>
    <row r="120" spans="1:9" x14ac:dyDescent="0.25">
      <c r="A120" s="5"/>
      <c r="B120" s="5"/>
      <c r="C120" s="6"/>
      <c r="D120" s="7"/>
      <c r="E120" s="7"/>
      <c r="F120" s="8" t="str">
        <f>IF(A120="","",IF(D120="",1,IF(ISNUMBER(D120),D120,0))*IF(E120="",1,IF(ISNUMBER(E120),E120,0)))</f>
        <v/>
      </c>
      <c r="G120" s="9" t="str">
        <f>IF(OR(A120="",NOT(ISNUMBER(C120))),"",IF(OR(IF(D120="",FALSE(),IF(ISNUMBER(D120),OR(D120&lt;=0,D120&gt;1),TRUE())),IF(E120="",FALSE(),IF(ISNUMBER(E120),OR(E120&lt;=0,E120&gt;1),TRUE()))),"",ROUND(C120/F120,2)))</f>
        <v/>
      </c>
      <c r="H120" s="10" t="str">
        <f>IF(A120="","",IF(COUNTIF($A$5:$A$154,A120)&gt;1,"nome doppio, conta solo il primo",IF(OR(IF(D120="",FALSE(),IF(ISNUMBER(D120),OR(D120&lt;=0,D120&gt;1),TRUE())),IF(E120="",FALSE(),IF(ISNUMBER(E120),OR(E120&lt;=0,E120&gt;1),TRUE()))),"inserire una resa tra 1 % e 100 %",IF(NOT(ISNUMBER(C120)),"prezzo d'acquisto mancante",""))))</f>
        <v/>
      </c>
      <c r="I120" s="5"/>
    </row>
    <row r="121" spans="1:9" x14ac:dyDescent="0.25">
      <c r="A121" s="5"/>
      <c r="B121" s="5"/>
      <c r="C121" s="6"/>
      <c r="D121" s="7"/>
      <c r="E121" s="7"/>
      <c r="F121" s="8" t="str">
        <f>IF(A121="","",IF(D121="",1,IF(ISNUMBER(D121),D121,0))*IF(E121="",1,IF(ISNUMBER(E121),E121,0)))</f>
        <v/>
      </c>
      <c r="G121" s="9" t="str">
        <f>IF(OR(A121="",NOT(ISNUMBER(C121))),"",IF(OR(IF(D121="",FALSE(),IF(ISNUMBER(D121),OR(D121&lt;=0,D121&gt;1),TRUE())),IF(E121="",FALSE(),IF(ISNUMBER(E121),OR(E121&lt;=0,E121&gt;1),TRUE()))),"",ROUND(C121/F121,2)))</f>
        <v/>
      </c>
      <c r="H121" s="10" t="str">
        <f>IF(A121="","",IF(COUNTIF($A$5:$A$154,A121)&gt;1,"nome doppio, conta solo il primo",IF(OR(IF(D121="",FALSE(),IF(ISNUMBER(D121),OR(D121&lt;=0,D121&gt;1),TRUE())),IF(E121="",FALSE(),IF(ISNUMBER(E121),OR(E121&lt;=0,E121&gt;1),TRUE()))),"inserire una resa tra 1 % e 100 %",IF(NOT(ISNUMBER(C121)),"prezzo d'acquisto mancante",""))))</f>
        <v/>
      </c>
      <c r="I121" s="5"/>
    </row>
    <row r="122" spans="1:9" x14ac:dyDescent="0.25">
      <c r="A122" s="5"/>
      <c r="B122" s="5"/>
      <c r="C122" s="6"/>
      <c r="D122" s="7"/>
      <c r="E122" s="7"/>
      <c r="F122" s="8" t="str">
        <f>IF(A122="","",IF(D122="",1,IF(ISNUMBER(D122),D122,0))*IF(E122="",1,IF(ISNUMBER(E122),E122,0)))</f>
        <v/>
      </c>
      <c r="G122" s="9" t="str">
        <f>IF(OR(A122="",NOT(ISNUMBER(C122))),"",IF(OR(IF(D122="",FALSE(),IF(ISNUMBER(D122),OR(D122&lt;=0,D122&gt;1),TRUE())),IF(E122="",FALSE(),IF(ISNUMBER(E122),OR(E122&lt;=0,E122&gt;1),TRUE()))),"",ROUND(C122/F122,2)))</f>
        <v/>
      </c>
      <c r="H122" s="10" t="str">
        <f>IF(A122="","",IF(COUNTIF($A$5:$A$154,A122)&gt;1,"nome doppio, conta solo il primo",IF(OR(IF(D122="",FALSE(),IF(ISNUMBER(D122),OR(D122&lt;=0,D122&gt;1),TRUE())),IF(E122="",FALSE(),IF(ISNUMBER(E122),OR(E122&lt;=0,E122&gt;1),TRUE()))),"inserire una resa tra 1 % e 100 %",IF(NOT(ISNUMBER(C122)),"prezzo d'acquisto mancante",""))))</f>
        <v/>
      </c>
      <c r="I122" s="5"/>
    </row>
    <row r="123" spans="1:9" x14ac:dyDescent="0.25">
      <c r="A123" s="5"/>
      <c r="B123" s="5"/>
      <c r="C123" s="6"/>
      <c r="D123" s="7"/>
      <c r="E123" s="7"/>
      <c r="F123" s="8" t="str">
        <f>IF(A123="","",IF(D123="",1,IF(ISNUMBER(D123),D123,0))*IF(E123="",1,IF(ISNUMBER(E123),E123,0)))</f>
        <v/>
      </c>
      <c r="G123" s="9" t="str">
        <f>IF(OR(A123="",NOT(ISNUMBER(C123))),"",IF(OR(IF(D123="",FALSE(),IF(ISNUMBER(D123),OR(D123&lt;=0,D123&gt;1),TRUE())),IF(E123="",FALSE(),IF(ISNUMBER(E123),OR(E123&lt;=0,E123&gt;1),TRUE()))),"",ROUND(C123/F123,2)))</f>
        <v/>
      </c>
      <c r="H123" s="10" t="str">
        <f>IF(A123="","",IF(COUNTIF($A$5:$A$154,A123)&gt;1,"nome doppio, conta solo il primo",IF(OR(IF(D123="",FALSE(),IF(ISNUMBER(D123),OR(D123&lt;=0,D123&gt;1),TRUE())),IF(E123="",FALSE(),IF(ISNUMBER(E123),OR(E123&lt;=0,E123&gt;1),TRUE()))),"inserire una resa tra 1 % e 100 %",IF(NOT(ISNUMBER(C123)),"prezzo d'acquisto mancante",""))))</f>
        <v/>
      </c>
      <c r="I123" s="5"/>
    </row>
    <row r="124" spans="1:9" x14ac:dyDescent="0.25">
      <c r="A124" s="5"/>
      <c r="B124" s="5"/>
      <c r="C124" s="6"/>
      <c r="D124" s="7"/>
      <c r="E124" s="7"/>
      <c r="F124" s="8" t="str">
        <f>IF(A124="","",IF(D124="",1,IF(ISNUMBER(D124),D124,0))*IF(E124="",1,IF(ISNUMBER(E124),E124,0)))</f>
        <v/>
      </c>
      <c r="G124" s="9" t="str">
        <f>IF(OR(A124="",NOT(ISNUMBER(C124))),"",IF(OR(IF(D124="",FALSE(),IF(ISNUMBER(D124),OR(D124&lt;=0,D124&gt;1),TRUE())),IF(E124="",FALSE(),IF(ISNUMBER(E124),OR(E124&lt;=0,E124&gt;1),TRUE()))),"",ROUND(C124/F124,2)))</f>
        <v/>
      </c>
      <c r="H124" s="10" t="str">
        <f>IF(A124="","",IF(COUNTIF($A$5:$A$154,A124)&gt;1,"nome doppio, conta solo il primo",IF(OR(IF(D124="",FALSE(),IF(ISNUMBER(D124),OR(D124&lt;=0,D124&gt;1),TRUE())),IF(E124="",FALSE(),IF(ISNUMBER(E124),OR(E124&lt;=0,E124&gt;1),TRUE()))),"inserire una resa tra 1 % e 100 %",IF(NOT(ISNUMBER(C124)),"prezzo d'acquisto mancante",""))))</f>
        <v/>
      </c>
      <c r="I124" s="5"/>
    </row>
    <row r="125" spans="1:9" x14ac:dyDescent="0.25">
      <c r="A125" s="5"/>
      <c r="B125" s="5"/>
      <c r="C125" s="6"/>
      <c r="D125" s="7"/>
      <c r="E125" s="7"/>
      <c r="F125" s="8" t="str">
        <f>IF(A125="","",IF(D125="",1,IF(ISNUMBER(D125),D125,0))*IF(E125="",1,IF(ISNUMBER(E125),E125,0)))</f>
        <v/>
      </c>
      <c r="G125" s="9" t="str">
        <f>IF(OR(A125="",NOT(ISNUMBER(C125))),"",IF(OR(IF(D125="",FALSE(),IF(ISNUMBER(D125),OR(D125&lt;=0,D125&gt;1),TRUE())),IF(E125="",FALSE(),IF(ISNUMBER(E125),OR(E125&lt;=0,E125&gt;1),TRUE()))),"",ROUND(C125/F125,2)))</f>
        <v/>
      </c>
      <c r="H125" s="10" t="str">
        <f>IF(A125="","",IF(COUNTIF($A$5:$A$154,A125)&gt;1,"nome doppio, conta solo il primo",IF(OR(IF(D125="",FALSE(),IF(ISNUMBER(D125),OR(D125&lt;=0,D125&gt;1),TRUE())),IF(E125="",FALSE(),IF(ISNUMBER(E125),OR(E125&lt;=0,E125&gt;1),TRUE()))),"inserire una resa tra 1 % e 100 %",IF(NOT(ISNUMBER(C125)),"prezzo d'acquisto mancante",""))))</f>
        <v/>
      </c>
      <c r="I125" s="5"/>
    </row>
    <row r="126" spans="1:9" x14ac:dyDescent="0.25">
      <c r="A126" s="5"/>
      <c r="B126" s="5"/>
      <c r="C126" s="6"/>
      <c r="D126" s="7"/>
      <c r="E126" s="7"/>
      <c r="F126" s="8" t="str">
        <f>IF(A126="","",IF(D126="",1,IF(ISNUMBER(D126),D126,0))*IF(E126="",1,IF(ISNUMBER(E126),E126,0)))</f>
        <v/>
      </c>
      <c r="G126" s="9" t="str">
        <f>IF(OR(A126="",NOT(ISNUMBER(C126))),"",IF(OR(IF(D126="",FALSE(),IF(ISNUMBER(D126),OR(D126&lt;=0,D126&gt;1),TRUE())),IF(E126="",FALSE(),IF(ISNUMBER(E126),OR(E126&lt;=0,E126&gt;1),TRUE()))),"",ROUND(C126/F126,2)))</f>
        <v/>
      </c>
      <c r="H126" s="10" t="str">
        <f>IF(A126="","",IF(COUNTIF($A$5:$A$154,A126)&gt;1,"nome doppio, conta solo il primo",IF(OR(IF(D126="",FALSE(),IF(ISNUMBER(D126),OR(D126&lt;=0,D126&gt;1),TRUE())),IF(E126="",FALSE(),IF(ISNUMBER(E126),OR(E126&lt;=0,E126&gt;1),TRUE()))),"inserire una resa tra 1 % e 100 %",IF(NOT(ISNUMBER(C126)),"prezzo d'acquisto mancante",""))))</f>
        <v/>
      </c>
      <c r="I126" s="5"/>
    </row>
    <row r="127" spans="1:9" x14ac:dyDescent="0.25">
      <c r="A127" s="5"/>
      <c r="B127" s="5"/>
      <c r="C127" s="6"/>
      <c r="D127" s="7"/>
      <c r="E127" s="7"/>
      <c r="F127" s="8" t="str">
        <f>IF(A127="","",IF(D127="",1,IF(ISNUMBER(D127),D127,0))*IF(E127="",1,IF(ISNUMBER(E127),E127,0)))</f>
        <v/>
      </c>
      <c r="G127" s="9" t="str">
        <f>IF(OR(A127="",NOT(ISNUMBER(C127))),"",IF(OR(IF(D127="",FALSE(),IF(ISNUMBER(D127),OR(D127&lt;=0,D127&gt;1),TRUE())),IF(E127="",FALSE(),IF(ISNUMBER(E127),OR(E127&lt;=0,E127&gt;1),TRUE()))),"",ROUND(C127/F127,2)))</f>
        <v/>
      </c>
      <c r="H127" s="10" t="str">
        <f>IF(A127="","",IF(COUNTIF($A$5:$A$154,A127)&gt;1,"nome doppio, conta solo il primo",IF(OR(IF(D127="",FALSE(),IF(ISNUMBER(D127),OR(D127&lt;=0,D127&gt;1),TRUE())),IF(E127="",FALSE(),IF(ISNUMBER(E127),OR(E127&lt;=0,E127&gt;1),TRUE()))),"inserire una resa tra 1 % e 100 %",IF(NOT(ISNUMBER(C127)),"prezzo d'acquisto mancante",""))))</f>
        <v/>
      </c>
      <c r="I127" s="5"/>
    </row>
    <row r="128" spans="1:9" x14ac:dyDescent="0.25">
      <c r="A128" s="5"/>
      <c r="B128" s="5"/>
      <c r="C128" s="6"/>
      <c r="D128" s="7"/>
      <c r="E128" s="7"/>
      <c r="F128" s="8" t="str">
        <f>IF(A128="","",IF(D128="",1,IF(ISNUMBER(D128),D128,0))*IF(E128="",1,IF(ISNUMBER(E128),E128,0)))</f>
        <v/>
      </c>
      <c r="G128" s="9" t="str">
        <f>IF(OR(A128="",NOT(ISNUMBER(C128))),"",IF(OR(IF(D128="",FALSE(),IF(ISNUMBER(D128),OR(D128&lt;=0,D128&gt;1),TRUE())),IF(E128="",FALSE(),IF(ISNUMBER(E128),OR(E128&lt;=0,E128&gt;1),TRUE()))),"",ROUND(C128/F128,2)))</f>
        <v/>
      </c>
      <c r="H128" s="10" t="str">
        <f>IF(A128="","",IF(COUNTIF($A$5:$A$154,A128)&gt;1,"nome doppio, conta solo il primo",IF(OR(IF(D128="",FALSE(),IF(ISNUMBER(D128),OR(D128&lt;=0,D128&gt;1),TRUE())),IF(E128="",FALSE(),IF(ISNUMBER(E128),OR(E128&lt;=0,E128&gt;1),TRUE()))),"inserire una resa tra 1 % e 100 %",IF(NOT(ISNUMBER(C128)),"prezzo d'acquisto mancante",""))))</f>
        <v/>
      </c>
      <c r="I128" s="5"/>
    </row>
    <row r="129" spans="1:9" x14ac:dyDescent="0.25">
      <c r="A129" s="5"/>
      <c r="B129" s="5"/>
      <c r="C129" s="6"/>
      <c r="D129" s="7"/>
      <c r="E129" s="7"/>
      <c r="F129" s="8" t="str">
        <f>IF(A129="","",IF(D129="",1,IF(ISNUMBER(D129),D129,0))*IF(E129="",1,IF(ISNUMBER(E129),E129,0)))</f>
        <v/>
      </c>
      <c r="G129" s="9" t="str">
        <f>IF(OR(A129="",NOT(ISNUMBER(C129))),"",IF(OR(IF(D129="",FALSE(),IF(ISNUMBER(D129),OR(D129&lt;=0,D129&gt;1),TRUE())),IF(E129="",FALSE(),IF(ISNUMBER(E129),OR(E129&lt;=0,E129&gt;1),TRUE()))),"",ROUND(C129/F129,2)))</f>
        <v/>
      </c>
      <c r="H129" s="10" t="str">
        <f>IF(A129="","",IF(COUNTIF($A$5:$A$154,A129)&gt;1,"nome doppio, conta solo il primo",IF(OR(IF(D129="",FALSE(),IF(ISNUMBER(D129),OR(D129&lt;=0,D129&gt;1),TRUE())),IF(E129="",FALSE(),IF(ISNUMBER(E129),OR(E129&lt;=0,E129&gt;1),TRUE()))),"inserire una resa tra 1 % e 100 %",IF(NOT(ISNUMBER(C129)),"prezzo d'acquisto mancante",""))))</f>
        <v/>
      </c>
      <c r="I129" s="5"/>
    </row>
    <row r="130" spans="1:9" x14ac:dyDescent="0.25">
      <c r="A130" s="5"/>
      <c r="B130" s="5"/>
      <c r="C130" s="6"/>
      <c r="D130" s="7"/>
      <c r="E130" s="7"/>
      <c r="F130" s="8" t="str">
        <f>IF(A130="","",IF(D130="",1,IF(ISNUMBER(D130),D130,0))*IF(E130="",1,IF(ISNUMBER(E130),E130,0)))</f>
        <v/>
      </c>
      <c r="G130" s="9" t="str">
        <f>IF(OR(A130="",NOT(ISNUMBER(C130))),"",IF(OR(IF(D130="",FALSE(),IF(ISNUMBER(D130),OR(D130&lt;=0,D130&gt;1),TRUE())),IF(E130="",FALSE(),IF(ISNUMBER(E130),OR(E130&lt;=0,E130&gt;1),TRUE()))),"",ROUND(C130/F130,2)))</f>
        <v/>
      </c>
      <c r="H130" s="10" t="str">
        <f>IF(A130="","",IF(COUNTIF($A$5:$A$154,A130)&gt;1,"nome doppio, conta solo il primo",IF(OR(IF(D130="",FALSE(),IF(ISNUMBER(D130),OR(D130&lt;=0,D130&gt;1),TRUE())),IF(E130="",FALSE(),IF(ISNUMBER(E130),OR(E130&lt;=0,E130&gt;1),TRUE()))),"inserire una resa tra 1 % e 100 %",IF(NOT(ISNUMBER(C130)),"prezzo d'acquisto mancante",""))))</f>
        <v/>
      </c>
      <c r="I130" s="5"/>
    </row>
    <row r="131" spans="1:9" x14ac:dyDescent="0.25">
      <c r="A131" s="5"/>
      <c r="B131" s="5"/>
      <c r="C131" s="6"/>
      <c r="D131" s="7"/>
      <c r="E131" s="7"/>
      <c r="F131" s="8" t="str">
        <f>IF(A131="","",IF(D131="",1,IF(ISNUMBER(D131),D131,0))*IF(E131="",1,IF(ISNUMBER(E131),E131,0)))</f>
        <v/>
      </c>
      <c r="G131" s="9" t="str">
        <f>IF(OR(A131="",NOT(ISNUMBER(C131))),"",IF(OR(IF(D131="",FALSE(),IF(ISNUMBER(D131),OR(D131&lt;=0,D131&gt;1),TRUE())),IF(E131="",FALSE(),IF(ISNUMBER(E131),OR(E131&lt;=0,E131&gt;1),TRUE()))),"",ROUND(C131/F131,2)))</f>
        <v/>
      </c>
      <c r="H131" s="10" t="str">
        <f>IF(A131="","",IF(COUNTIF($A$5:$A$154,A131)&gt;1,"nome doppio, conta solo il primo",IF(OR(IF(D131="",FALSE(),IF(ISNUMBER(D131),OR(D131&lt;=0,D131&gt;1),TRUE())),IF(E131="",FALSE(),IF(ISNUMBER(E131),OR(E131&lt;=0,E131&gt;1),TRUE()))),"inserire una resa tra 1 % e 100 %",IF(NOT(ISNUMBER(C131)),"prezzo d'acquisto mancante",""))))</f>
        <v/>
      </c>
      <c r="I131" s="5"/>
    </row>
    <row r="132" spans="1:9" x14ac:dyDescent="0.25">
      <c r="A132" s="5"/>
      <c r="B132" s="5"/>
      <c r="C132" s="6"/>
      <c r="D132" s="7"/>
      <c r="E132" s="7"/>
      <c r="F132" s="8" t="str">
        <f>IF(A132="","",IF(D132="",1,IF(ISNUMBER(D132),D132,0))*IF(E132="",1,IF(ISNUMBER(E132),E132,0)))</f>
        <v/>
      </c>
      <c r="G132" s="9" t="str">
        <f>IF(OR(A132="",NOT(ISNUMBER(C132))),"",IF(OR(IF(D132="",FALSE(),IF(ISNUMBER(D132),OR(D132&lt;=0,D132&gt;1),TRUE())),IF(E132="",FALSE(),IF(ISNUMBER(E132),OR(E132&lt;=0,E132&gt;1),TRUE()))),"",ROUND(C132/F132,2)))</f>
        <v/>
      </c>
      <c r="H132" s="10" t="str">
        <f>IF(A132="","",IF(COUNTIF($A$5:$A$154,A132)&gt;1,"nome doppio, conta solo il primo",IF(OR(IF(D132="",FALSE(),IF(ISNUMBER(D132),OR(D132&lt;=0,D132&gt;1),TRUE())),IF(E132="",FALSE(),IF(ISNUMBER(E132),OR(E132&lt;=0,E132&gt;1),TRUE()))),"inserire una resa tra 1 % e 100 %",IF(NOT(ISNUMBER(C132)),"prezzo d'acquisto mancante",""))))</f>
        <v/>
      </c>
      <c r="I132" s="5"/>
    </row>
    <row r="133" spans="1:9" x14ac:dyDescent="0.25">
      <c r="A133" s="5"/>
      <c r="B133" s="5"/>
      <c r="C133" s="6"/>
      <c r="D133" s="7"/>
      <c r="E133" s="7"/>
      <c r="F133" s="8" t="str">
        <f>IF(A133="","",IF(D133="",1,IF(ISNUMBER(D133),D133,0))*IF(E133="",1,IF(ISNUMBER(E133),E133,0)))</f>
        <v/>
      </c>
      <c r="G133" s="9" t="str">
        <f>IF(OR(A133="",NOT(ISNUMBER(C133))),"",IF(OR(IF(D133="",FALSE(),IF(ISNUMBER(D133),OR(D133&lt;=0,D133&gt;1),TRUE())),IF(E133="",FALSE(),IF(ISNUMBER(E133),OR(E133&lt;=0,E133&gt;1),TRUE()))),"",ROUND(C133/F133,2)))</f>
        <v/>
      </c>
      <c r="H133" s="10" t="str">
        <f>IF(A133="","",IF(COUNTIF($A$5:$A$154,A133)&gt;1,"nome doppio, conta solo il primo",IF(OR(IF(D133="",FALSE(),IF(ISNUMBER(D133),OR(D133&lt;=0,D133&gt;1),TRUE())),IF(E133="",FALSE(),IF(ISNUMBER(E133),OR(E133&lt;=0,E133&gt;1),TRUE()))),"inserire una resa tra 1 % e 100 %",IF(NOT(ISNUMBER(C133)),"prezzo d'acquisto mancante",""))))</f>
        <v/>
      </c>
      <c r="I133" s="5"/>
    </row>
    <row r="134" spans="1:9" x14ac:dyDescent="0.25">
      <c r="A134" s="5"/>
      <c r="B134" s="5"/>
      <c r="C134" s="6"/>
      <c r="D134" s="7"/>
      <c r="E134" s="7"/>
      <c r="F134" s="8" t="str">
        <f>IF(A134="","",IF(D134="",1,IF(ISNUMBER(D134),D134,0))*IF(E134="",1,IF(ISNUMBER(E134),E134,0)))</f>
        <v/>
      </c>
      <c r="G134" s="9" t="str">
        <f>IF(OR(A134="",NOT(ISNUMBER(C134))),"",IF(OR(IF(D134="",FALSE(),IF(ISNUMBER(D134),OR(D134&lt;=0,D134&gt;1),TRUE())),IF(E134="",FALSE(),IF(ISNUMBER(E134),OR(E134&lt;=0,E134&gt;1),TRUE()))),"",ROUND(C134/F134,2)))</f>
        <v/>
      </c>
      <c r="H134" s="10" t="str">
        <f>IF(A134="","",IF(COUNTIF($A$5:$A$154,A134)&gt;1,"nome doppio, conta solo il primo",IF(OR(IF(D134="",FALSE(),IF(ISNUMBER(D134),OR(D134&lt;=0,D134&gt;1),TRUE())),IF(E134="",FALSE(),IF(ISNUMBER(E134),OR(E134&lt;=0,E134&gt;1),TRUE()))),"inserire una resa tra 1 % e 100 %",IF(NOT(ISNUMBER(C134)),"prezzo d'acquisto mancante",""))))</f>
        <v/>
      </c>
      <c r="I134" s="5"/>
    </row>
    <row r="135" spans="1:9" x14ac:dyDescent="0.25">
      <c r="A135" s="5"/>
      <c r="B135" s="5"/>
      <c r="C135" s="6"/>
      <c r="D135" s="7"/>
      <c r="E135" s="7"/>
      <c r="F135" s="8" t="str">
        <f>IF(A135="","",IF(D135="",1,IF(ISNUMBER(D135),D135,0))*IF(E135="",1,IF(ISNUMBER(E135),E135,0)))</f>
        <v/>
      </c>
      <c r="G135" s="9" t="str">
        <f>IF(OR(A135="",NOT(ISNUMBER(C135))),"",IF(OR(IF(D135="",FALSE(),IF(ISNUMBER(D135),OR(D135&lt;=0,D135&gt;1),TRUE())),IF(E135="",FALSE(),IF(ISNUMBER(E135),OR(E135&lt;=0,E135&gt;1),TRUE()))),"",ROUND(C135/F135,2)))</f>
        <v/>
      </c>
      <c r="H135" s="10" t="str">
        <f>IF(A135="","",IF(COUNTIF($A$5:$A$154,A135)&gt;1,"nome doppio, conta solo il primo",IF(OR(IF(D135="",FALSE(),IF(ISNUMBER(D135),OR(D135&lt;=0,D135&gt;1),TRUE())),IF(E135="",FALSE(),IF(ISNUMBER(E135),OR(E135&lt;=0,E135&gt;1),TRUE()))),"inserire una resa tra 1 % e 100 %",IF(NOT(ISNUMBER(C135)),"prezzo d'acquisto mancante",""))))</f>
        <v/>
      </c>
      <c r="I135" s="5"/>
    </row>
    <row r="136" spans="1:9" x14ac:dyDescent="0.25">
      <c r="A136" s="5"/>
      <c r="B136" s="5"/>
      <c r="C136" s="6"/>
      <c r="D136" s="7"/>
      <c r="E136" s="7"/>
      <c r="F136" s="8" t="str">
        <f>IF(A136="","",IF(D136="",1,IF(ISNUMBER(D136),D136,0))*IF(E136="",1,IF(ISNUMBER(E136),E136,0)))</f>
        <v/>
      </c>
      <c r="G136" s="9" t="str">
        <f>IF(OR(A136="",NOT(ISNUMBER(C136))),"",IF(OR(IF(D136="",FALSE(),IF(ISNUMBER(D136),OR(D136&lt;=0,D136&gt;1),TRUE())),IF(E136="",FALSE(),IF(ISNUMBER(E136),OR(E136&lt;=0,E136&gt;1),TRUE()))),"",ROUND(C136/F136,2)))</f>
        <v/>
      </c>
      <c r="H136" s="10" t="str">
        <f>IF(A136="","",IF(COUNTIF($A$5:$A$154,A136)&gt;1,"nome doppio, conta solo il primo",IF(OR(IF(D136="",FALSE(),IF(ISNUMBER(D136),OR(D136&lt;=0,D136&gt;1),TRUE())),IF(E136="",FALSE(),IF(ISNUMBER(E136),OR(E136&lt;=0,E136&gt;1),TRUE()))),"inserire una resa tra 1 % e 100 %",IF(NOT(ISNUMBER(C136)),"prezzo d'acquisto mancante",""))))</f>
        <v/>
      </c>
      <c r="I136" s="5"/>
    </row>
    <row r="137" spans="1:9" x14ac:dyDescent="0.25">
      <c r="A137" s="5"/>
      <c r="B137" s="5"/>
      <c r="C137" s="6"/>
      <c r="D137" s="7"/>
      <c r="E137" s="7"/>
      <c r="F137" s="8" t="str">
        <f>IF(A137="","",IF(D137="",1,IF(ISNUMBER(D137),D137,0))*IF(E137="",1,IF(ISNUMBER(E137),E137,0)))</f>
        <v/>
      </c>
      <c r="G137" s="9" t="str">
        <f>IF(OR(A137="",NOT(ISNUMBER(C137))),"",IF(OR(IF(D137="",FALSE(),IF(ISNUMBER(D137),OR(D137&lt;=0,D137&gt;1),TRUE())),IF(E137="",FALSE(),IF(ISNUMBER(E137),OR(E137&lt;=0,E137&gt;1),TRUE()))),"",ROUND(C137/F137,2)))</f>
        <v/>
      </c>
      <c r="H137" s="10" t="str">
        <f>IF(A137="","",IF(COUNTIF($A$5:$A$154,A137)&gt;1,"nome doppio, conta solo il primo",IF(OR(IF(D137="",FALSE(),IF(ISNUMBER(D137),OR(D137&lt;=0,D137&gt;1),TRUE())),IF(E137="",FALSE(),IF(ISNUMBER(E137),OR(E137&lt;=0,E137&gt;1),TRUE()))),"inserire una resa tra 1 % e 100 %",IF(NOT(ISNUMBER(C137)),"prezzo d'acquisto mancante",""))))</f>
        <v/>
      </c>
      <c r="I137" s="5"/>
    </row>
    <row r="138" spans="1:9" x14ac:dyDescent="0.25">
      <c r="A138" s="5"/>
      <c r="B138" s="5"/>
      <c r="C138" s="6"/>
      <c r="D138" s="7"/>
      <c r="E138" s="7"/>
      <c r="F138" s="8" t="str">
        <f>IF(A138="","",IF(D138="",1,IF(ISNUMBER(D138),D138,0))*IF(E138="",1,IF(ISNUMBER(E138),E138,0)))</f>
        <v/>
      </c>
      <c r="G138" s="9" t="str">
        <f>IF(OR(A138="",NOT(ISNUMBER(C138))),"",IF(OR(IF(D138="",FALSE(),IF(ISNUMBER(D138),OR(D138&lt;=0,D138&gt;1),TRUE())),IF(E138="",FALSE(),IF(ISNUMBER(E138),OR(E138&lt;=0,E138&gt;1),TRUE()))),"",ROUND(C138/F138,2)))</f>
        <v/>
      </c>
      <c r="H138" s="10" t="str">
        <f>IF(A138="","",IF(COUNTIF($A$5:$A$154,A138)&gt;1,"nome doppio, conta solo il primo",IF(OR(IF(D138="",FALSE(),IF(ISNUMBER(D138),OR(D138&lt;=0,D138&gt;1),TRUE())),IF(E138="",FALSE(),IF(ISNUMBER(E138),OR(E138&lt;=0,E138&gt;1),TRUE()))),"inserire una resa tra 1 % e 100 %",IF(NOT(ISNUMBER(C138)),"prezzo d'acquisto mancante",""))))</f>
        <v/>
      </c>
      <c r="I138" s="5"/>
    </row>
    <row r="139" spans="1:9" x14ac:dyDescent="0.25">
      <c r="A139" s="5"/>
      <c r="B139" s="5"/>
      <c r="C139" s="6"/>
      <c r="D139" s="7"/>
      <c r="E139" s="7"/>
      <c r="F139" s="8" t="str">
        <f>IF(A139="","",IF(D139="",1,IF(ISNUMBER(D139),D139,0))*IF(E139="",1,IF(ISNUMBER(E139),E139,0)))</f>
        <v/>
      </c>
      <c r="G139" s="9" t="str">
        <f>IF(OR(A139="",NOT(ISNUMBER(C139))),"",IF(OR(IF(D139="",FALSE(),IF(ISNUMBER(D139),OR(D139&lt;=0,D139&gt;1),TRUE())),IF(E139="",FALSE(),IF(ISNUMBER(E139),OR(E139&lt;=0,E139&gt;1),TRUE()))),"",ROUND(C139/F139,2)))</f>
        <v/>
      </c>
      <c r="H139" s="10" t="str">
        <f>IF(A139="","",IF(COUNTIF($A$5:$A$154,A139)&gt;1,"nome doppio, conta solo il primo",IF(OR(IF(D139="",FALSE(),IF(ISNUMBER(D139),OR(D139&lt;=0,D139&gt;1),TRUE())),IF(E139="",FALSE(),IF(ISNUMBER(E139),OR(E139&lt;=0,E139&gt;1),TRUE()))),"inserire una resa tra 1 % e 100 %",IF(NOT(ISNUMBER(C139)),"prezzo d'acquisto mancante",""))))</f>
        <v/>
      </c>
      <c r="I139" s="5"/>
    </row>
    <row r="140" spans="1:9" x14ac:dyDescent="0.25">
      <c r="A140" s="5"/>
      <c r="B140" s="5"/>
      <c r="C140" s="6"/>
      <c r="D140" s="7"/>
      <c r="E140" s="7"/>
      <c r="F140" s="8" t="str">
        <f>IF(A140="","",IF(D140="",1,IF(ISNUMBER(D140),D140,0))*IF(E140="",1,IF(ISNUMBER(E140),E140,0)))</f>
        <v/>
      </c>
      <c r="G140" s="9" t="str">
        <f>IF(OR(A140="",NOT(ISNUMBER(C140))),"",IF(OR(IF(D140="",FALSE(),IF(ISNUMBER(D140),OR(D140&lt;=0,D140&gt;1),TRUE())),IF(E140="",FALSE(),IF(ISNUMBER(E140),OR(E140&lt;=0,E140&gt;1),TRUE()))),"",ROUND(C140/F140,2)))</f>
        <v/>
      </c>
      <c r="H140" s="10" t="str">
        <f>IF(A140="","",IF(COUNTIF($A$5:$A$154,A140)&gt;1,"nome doppio, conta solo il primo",IF(OR(IF(D140="",FALSE(),IF(ISNUMBER(D140),OR(D140&lt;=0,D140&gt;1),TRUE())),IF(E140="",FALSE(),IF(ISNUMBER(E140),OR(E140&lt;=0,E140&gt;1),TRUE()))),"inserire una resa tra 1 % e 100 %",IF(NOT(ISNUMBER(C140)),"prezzo d'acquisto mancante",""))))</f>
        <v/>
      </c>
      <c r="I140" s="5"/>
    </row>
    <row r="141" spans="1:9" x14ac:dyDescent="0.25">
      <c r="A141" s="5"/>
      <c r="B141" s="5"/>
      <c r="C141" s="6"/>
      <c r="D141" s="7"/>
      <c r="E141" s="7"/>
      <c r="F141" s="8" t="str">
        <f>IF(A141="","",IF(D141="",1,IF(ISNUMBER(D141),D141,0))*IF(E141="",1,IF(ISNUMBER(E141),E141,0)))</f>
        <v/>
      </c>
      <c r="G141" s="9" t="str">
        <f>IF(OR(A141="",NOT(ISNUMBER(C141))),"",IF(OR(IF(D141="",FALSE(),IF(ISNUMBER(D141),OR(D141&lt;=0,D141&gt;1),TRUE())),IF(E141="",FALSE(),IF(ISNUMBER(E141),OR(E141&lt;=0,E141&gt;1),TRUE()))),"",ROUND(C141/F141,2)))</f>
        <v/>
      </c>
      <c r="H141" s="10" t="str">
        <f>IF(A141="","",IF(COUNTIF($A$5:$A$154,A141)&gt;1,"nome doppio, conta solo il primo",IF(OR(IF(D141="",FALSE(),IF(ISNUMBER(D141),OR(D141&lt;=0,D141&gt;1),TRUE())),IF(E141="",FALSE(),IF(ISNUMBER(E141),OR(E141&lt;=0,E141&gt;1),TRUE()))),"inserire una resa tra 1 % e 100 %",IF(NOT(ISNUMBER(C141)),"prezzo d'acquisto mancante",""))))</f>
        <v/>
      </c>
      <c r="I141" s="5"/>
    </row>
    <row r="142" spans="1:9" x14ac:dyDescent="0.25">
      <c r="A142" s="5"/>
      <c r="B142" s="5"/>
      <c r="C142" s="6"/>
      <c r="D142" s="7"/>
      <c r="E142" s="7"/>
      <c r="F142" s="8" t="str">
        <f>IF(A142="","",IF(D142="",1,IF(ISNUMBER(D142),D142,0))*IF(E142="",1,IF(ISNUMBER(E142),E142,0)))</f>
        <v/>
      </c>
      <c r="G142" s="9" t="str">
        <f>IF(OR(A142="",NOT(ISNUMBER(C142))),"",IF(OR(IF(D142="",FALSE(),IF(ISNUMBER(D142),OR(D142&lt;=0,D142&gt;1),TRUE())),IF(E142="",FALSE(),IF(ISNUMBER(E142),OR(E142&lt;=0,E142&gt;1),TRUE()))),"",ROUND(C142/F142,2)))</f>
        <v/>
      </c>
      <c r="H142" s="10" t="str">
        <f>IF(A142="","",IF(COUNTIF($A$5:$A$154,A142)&gt;1,"nome doppio, conta solo il primo",IF(OR(IF(D142="",FALSE(),IF(ISNUMBER(D142),OR(D142&lt;=0,D142&gt;1),TRUE())),IF(E142="",FALSE(),IF(ISNUMBER(E142),OR(E142&lt;=0,E142&gt;1),TRUE()))),"inserire una resa tra 1 % e 100 %",IF(NOT(ISNUMBER(C142)),"prezzo d'acquisto mancante",""))))</f>
        <v/>
      </c>
      <c r="I142" s="5"/>
    </row>
    <row r="143" spans="1:9" x14ac:dyDescent="0.25">
      <c r="A143" s="5"/>
      <c r="B143" s="5"/>
      <c r="C143" s="6"/>
      <c r="D143" s="7"/>
      <c r="E143" s="7"/>
      <c r="F143" s="8" t="str">
        <f>IF(A143="","",IF(D143="",1,IF(ISNUMBER(D143),D143,0))*IF(E143="",1,IF(ISNUMBER(E143),E143,0)))</f>
        <v/>
      </c>
      <c r="G143" s="9" t="str">
        <f>IF(OR(A143="",NOT(ISNUMBER(C143))),"",IF(OR(IF(D143="",FALSE(),IF(ISNUMBER(D143),OR(D143&lt;=0,D143&gt;1),TRUE())),IF(E143="",FALSE(),IF(ISNUMBER(E143),OR(E143&lt;=0,E143&gt;1),TRUE()))),"",ROUND(C143/F143,2)))</f>
        <v/>
      </c>
      <c r="H143" s="10" t="str">
        <f>IF(A143="","",IF(COUNTIF($A$5:$A$154,A143)&gt;1,"nome doppio, conta solo il primo",IF(OR(IF(D143="",FALSE(),IF(ISNUMBER(D143),OR(D143&lt;=0,D143&gt;1),TRUE())),IF(E143="",FALSE(),IF(ISNUMBER(E143),OR(E143&lt;=0,E143&gt;1),TRUE()))),"inserire una resa tra 1 % e 100 %",IF(NOT(ISNUMBER(C143)),"prezzo d'acquisto mancante",""))))</f>
        <v/>
      </c>
      <c r="I143" s="5"/>
    </row>
    <row r="144" spans="1:9" x14ac:dyDescent="0.25">
      <c r="A144" s="5"/>
      <c r="B144" s="5"/>
      <c r="C144" s="6"/>
      <c r="D144" s="7"/>
      <c r="E144" s="7"/>
      <c r="F144" s="8" t="str">
        <f>IF(A144="","",IF(D144="",1,IF(ISNUMBER(D144),D144,0))*IF(E144="",1,IF(ISNUMBER(E144),E144,0)))</f>
        <v/>
      </c>
      <c r="G144" s="9" t="str">
        <f>IF(OR(A144="",NOT(ISNUMBER(C144))),"",IF(OR(IF(D144="",FALSE(),IF(ISNUMBER(D144),OR(D144&lt;=0,D144&gt;1),TRUE())),IF(E144="",FALSE(),IF(ISNUMBER(E144),OR(E144&lt;=0,E144&gt;1),TRUE()))),"",ROUND(C144/F144,2)))</f>
        <v/>
      </c>
      <c r="H144" s="10" t="str">
        <f>IF(A144="","",IF(COUNTIF($A$5:$A$154,A144)&gt;1,"nome doppio, conta solo il primo",IF(OR(IF(D144="",FALSE(),IF(ISNUMBER(D144),OR(D144&lt;=0,D144&gt;1),TRUE())),IF(E144="",FALSE(),IF(ISNUMBER(E144),OR(E144&lt;=0,E144&gt;1),TRUE()))),"inserire una resa tra 1 % e 100 %",IF(NOT(ISNUMBER(C144)),"prezzo d'acquisto mancante",""))))</f>
        <v/>
      </c>
      <c r="I144" s="5"/>
    </row>
    <row r="145" spans="1:9" x14ac:dyDescent="0.25">
      <c r="A145" s="5"/>
      <c r="B145" s="5"/>
      <c r="C145" s="6"/>
      <c r="D145" s="7"/>
      <c r="E145" s="7"/>
      <c r="F145" s="8" t="str">
        <f>IF(A145="","",IF(D145="",1,IF(ISNUMBER(D145),D145,0))*IF(E145="",1,IF(ISNUMBER(E145),E145,0)))</f>
        <v/>
      </c>
      <c r="G145" s="9" t="str">
        <f>IF(OR(A145="",NOT(ISNUMBER(C145))),"",IF(OR(IF(D145="",FALSE(),IF(ISNUMBER(D145),OR(D145&lt;=0,D145&gt;1),TRUE())),IF(E145="",FALSE(),IF(ISNUMBER(E145),OR(E145&lt;=0,E145&gt;1),TRUE()))),"",ROUND(C145/F145,2)))</f>
        <v/>
      </c>
      <c r="H145" s="10" t="str">
        <f>IF(A145="","",IF(COUNTIF($A$5:$A$154,A145)&gt;1,"nome doppio, conta solo il primo",IF(OR(IF(D145="",FALSE(),IF(ISNUMBER(D145),OR(D145&lt;=0,D145&gt;1),TRUE())),IF(E145="",FALSE(),IF(ISNUMBER(E145),OR(E145&lt;=0,E145&gt;1),TRUE()))),"inserire una resa tra 1 % e 100 %",IF(NOT(ISNUMBER(C145)),"prezzo d'acquisto mancante",""))))</f>
        <v/>
      </c>
      <c r="I145" s="5"/>
    </row>
    <row r="146" spans="1:9" x14ac:dyDescent="0.25">
      <c r="A146" s="5"/>
      <c r="B146" s="5"/>
      <c r="C146" s="6"/>
      <c r="D146" s="7"/>
      <c r="E146" s="7"/>
      <c r="F146" s="8" t="str">
        <f>IF(A146="","",IF(D146="",1,IF(ISNUMBER(D146),D146,0))*IF(E146="",1,IF(ISNUMBER(E146),E146,0)))</f>
        <v/>
      </c>
      <c r="G146" s="9" t="str">
        <f>IF(OR(A146="",NOT(ISNUMBER(C146))),"",IF(OR(IF(D146="",FALSE(),IF(ISNUMBER(D146),OR(D146&lt;=0,D146&gt;1),TRUE())),IF(E146="",FALSE(),IF(ISNUMBER(E146),OR(E146&lt;=0,E146&gt;1),TRUE()))),"",ROUND(C146/F146,2)))</f>
        <v/>
      </c>
      <c r="H146" s="10" t="str">
        <f>IF(A146="","",IF(COUNTIF($A$5:$A$154,A146)&gt;1,"nome doppio, conta solo il primo",IF(OR(IF(D146="",FALSE(),IF(ISNUMBER(D146),OR(D146&lt;=0,D146&gt;1),TRUE())),IF(E146="",FALSE(),IF(ISNUMBER(E146),OR(E146&lt;=0,E146&gt;1),TRUE()))),"inserire una resa tra 1 % e 100 %",IF(NOT(ISNUMBER(C146)),"prezzo d'acquisto mancante",""))))</f>
        <v/>
      </c>
      <c r="I146" s="5"/>
    </row>
    <row r="147" spans="1:9" x14ac:dyDescent="0.25">
      <c r="A147" s="5"/>
      <c r="B147" s="5"/>
      <c r="C147" s="6"/>
      <c r="D147" s="7"/>
      <c r="E147" s="7"/>
      <c r="F147" s="8" t="str">
        <f>IF(A147="","",IF(D147="",1,IF(ISNUMBER(D147),D147,0))*IF(E147="",1,IF(ISNUMBER(E147),E147,0)))</f>
        <v/>
      </c>
      <c r="G147" s="9" t="str">
        <f>IF(OR(A147="",NOT(ISNUMBER(C147))),"",IF(OR(IF(D147="",FALSE(),IF(ISNUMBER(D147),OR(D147&lt;=0,D147&gt;1),TRUE())),IF(E147="",FALSE(),IF(ISNUMBER(E147),OR(E147&lt;=0,E147&gt;1),TRUE()))),"",ROUND(C147/F147,2)))</f>
        <v/>
      </c>
      <c r="H147" s="10" t="str">
        <f>IF(A147="","",IF(COUNTIF($A$5:$A$154,A147)&gt;1,"nome doppio, conta solo il primo",IF(OR(IF(D147="",FALSE(),IF(ISNUMBER(D147),OR(D147&lt;=0,D147&gt;1),TRUE())),IF(E147="",FALSE(),IF(ISNUMBER(E147),OR(E147&lt;=0,E147&gt;1),TRUE()))),"inserire una resa tra 1 % e 100 %",IF(NOT(ISNUMBER(C147)),"prezzo d'acquisto mancante",""))))</f>
        <v/>
      </c>
      <c r="I147" s="5"/>
    </row>
    <row r="148" spans="1:9" x14ac:dyDescent="0.25">
      <c r="A148" s="5"/>
      <c r="B148" s="5"/>
      <c r="C148" s="6"/>
      <c r="D148" s="7"/>
      <c r="E148" s="7"/>
      <c r="F148" s="8" t="str">
        <f>IF(A148="","",IF(D148="",1,IF(ISNUMBER(D148),D148,0))*IF(E148="",1,IF(ISNUMBER(E148),E148,0)))</f>
        <v/>
      </c>
      <c r="G148" s="9" t="str">
        <f>IF(OR(A148="",NOT(ISNUMBER(C148))),"",IF(OR(IF(D148="",FALSE(),IF(ISNUMBER(D148),OR(D148&lt;=0,D148&gt;1),TRUE())),IF(E148="",FALSE(),IF(ISNUMBER(E148),OR(E148&lt;=0,E148&gt;1),TRUE()))),"",ROUND(C148/F148,2)))</f>
        <v/>
      </c>
      <c r="H148" s="10" t="str">
        <f>IF(A148="","",IF(COUNTIF($A$5:$A$154,A148)&gt;1,"nome doppio, conta solo il primo",IF(OR(IF(D148="",FALSE(),IF(ISNUMBER(D148),OR(D148&lt;=0,D148&gt;1),TRUE())),IF(E148="",FALSE(),IF(ISNUMBER(E148),OR(E148&lt;=0,E148&gt;1),TRUE()))),"inserire una resa tra 1 % e 100 %",IF(NOT(ISNUMBER(C148)),"prezzo d'acquisto mancante",""))))</f>
        <v/>
      </c>
      <c r="I148" s="5"/>
    </row>
    <row r="149" spans="1:9" x14ac:dyDescent="0.25">
      <c r="A149" s="5"/>
      <c r="B149" s="5"/>
      <c r="C149" s="6"/>
      <c r="D149" s="7"/>
      <c r="E149" s="7"/>
      <c r="F149" s="8" t="str">
        <f>IF(A149="","",IF(D149="",1,IF(ISNUMBER(D149),D149,0))*IF(E149="",1,IF(ISNUMBER(E149),E149,0)))</f>
        <v/>
      </c>
      <c r="G149" s="9" t="str">
        <f>IF(OR(A149="",NOT(ISNUMBER(C149))),"",IF(OR(IF(D149="",FALSE(),IF(ISNUMBER(D149),OR(D149&lt;=0,D149&gt;1),TRUE())),IF(E149="",FALSE(),IF(ISNUMBER(E149),OR(E149&lt;=0,E149&gt;1),TRUE()))),"",ROUND(C149/F149,2)))</f>
        <v/>
      </c>
      <c r="H149" s="10" t="str">
        <f>IF(A149="","",IF(COUNTIF($A$5:$A$154,A149)&gt;1,"nome doppio, conta solo il primo",IF(OR(IF(D149="",FALSE(),IF(ISNUMBER(D149),OR(D149&lt;=0,D149&gt;1),TRUE())),IF(E149="",FALSE(),IF(ISNUMBER(E149),OR(E149&lt;=0,E149&gt;1),TRUE()))),"inserire una resa tra 1 % e 100 %",IF(NOT(ISNUMBER(C149)),"prezzo d'acquisto mancante",""))))</f>
        <v/>
      </c>
      <c r="I149" s="5"/>
    </row>
    <row r="150" spans="1:9" x14ac:dyDescent="0.25">
      <c r="A150" s="5"/>
      <c r="B150" s="5"/>
      <c r="C150" s="6"/>
      <c r="D150" s="7"/>
      <c r="E150" s="7"/>
      <c r="F150" s="8" t="str">
        <f>IF(A150="","",IF(D150="",1,IF(ISNUMBER(D150),D150,0))*IF(E150="",1,IF(ISNUMBER(E150),E150,0)))</f>
        <v/>
      </c>
      <c r="G150" s="9" t="str">
        <f>IF(OR(A150="",NOT(ISNUMBER(C150))),"",IF(OR(IF(D150="",FALSE(),IF(ISNUMBER(D150),OR(D150&lt;=0,D150&gt;1),TRUE())),IF(E150="",FALSE(),IF(ISNUMBER(E150),OR(E150&lt;=0,E150&gt;1),TRUE()))),"",ROUND(C150/F150,2)))</f>
        <v/>
      </c>
      <c r="H150" s="10" t="str">
        <f>IF(A150="","",IF(COUNTIF($A$5:$A$154,A150)&gt;1,"nome doppio, conta solo il primo",IF(OR(IF(D150="",FALSE(),IF(ISNUMBER(D150),OR(D150&lt;=0,D150&gt;1),TRUE())),IF(E150="",FALSE(),IF(ISNUMBER(E150),OR(E150&lt;=0,E150&gt;1),TRUE()))),"inserire una resa tra 1 % e 100 %",IF(NOT(ISNUMBER(C150)),"prezzo d'acquisto mancante",""))))</f>
        <v/>
      </c>
      <c r="I150" s="5"/>
    </row>
    <row r="151" spans="1:9" x14ac:dyDescent="0.25">
      <c r="A151" s="5"/>
      <c r="B151" s="5"/>
      <c r="C151" s="6"/>
      <c r="D151" s="7"/>
      <c r="E151" s="7"/>
      <c r="F151" s="8" t="str">
        <f>IF(A151="","",IF(D151="",1,IF(ISNUMBER(D151),D151,0))*IF(E151="",1,IF(ISNUMBER(E151),E151,0)))</f>
        <v/>
      </c>
      <c r="G151" s="9" t="str">
        <f>IF(OR(A151="",NOT(ISNUMBER(C151))),"",IF(OR(IF(D151="",FALSE(),IF(ISNUMBER(D151),OR(D151&lt;=0,D151&gt;1),TRUE())),IF(E151="",FALSE(),IF(ISNUMBER(E151),OR(E151&lt;=0,E151&gt;1),TRUE()))),"",ROUND(C151/F151,2)))</f>
        <v/>
      </c>
      <c r="H151" s="10" t="str">
        <f>IF(A151="","",IF(COUNTIF($A$5:$A$154,A151)&gt;1,"nome doppio, conta solo il primo",IF(OR(IF(D151="",FALSE(),IF(ISNUMBER(D151),OR(D151&lt;=0,D151&gt;1),TRUE())),IF(E151="",FALSE(),IF(ISNUMBER(E151),OR(E151&lt;=0,E151&gt;1),TRUE()))),"inserire una resa tra 1 % e 100 %",IF(NOT(ISNUMBER(C151)),"prezzo d'acquisto mancante",""))))</f>
        <v/>
      </c>
      <c r="I151" s="5"/>
    </row>
    <row r="152" spans="1:9" x14ac:dyDescent="0.25">
      <c r="A152" s="5"/>
      <c r="B152" s="5"/>
      <c r="C152" s="6"/>
      <c r="D152" s="7"/>
      <c r="E152" s="7"/>
      <c r="F152" s="8" t="str">
        <f>IF(A152="","",IF(D152="",1,IF(ISNUMBER(D152),D152,0))*IF(E152="",1,IF(ISNUMBER(E152),E152,0)))</f>
        <v/>
      </c>
      <c r="G152" s="9" t="str">
        <f>IF(OR(A152="",NOT(ISNUMBER(C152))),"",IF(OR(IF(D152="",FALSE(),IF(ISNUMBER(D152),OR(D152&lt;=0,D152&gt;1),TRUE())),IF(E152="",FALSE(),IF(ISNUMBER(E152),OR(E152&lt;=0,E152&gt;1),TRUE()))),"",ROUND(C152/F152,2)))</f>
        <v/>
      </c>
      <c r="H152" s="10" t="str">
        <f>IF(A152="","",IF(COUNTIF($A$5:$A$154,A152)&gt;1,"nome doppio, conta solo il primo",IF(OR(IF(D152="",FALSE(),IF(ISNUMBER(D152),OR(D152&lt;=0,D152&gt;1),TRUE())),IF(E152="",FALSE(),IF(ISNUMBER(E152),OR(E152&lt;=0,E152&gt;1),TRUE()))),"inserire una resa tra 1 % e 100 %",IF(NOT(ISNUMBER(C152)),"prezzo d'acquisto mancante",""))))</f>
        <v/>
      </c>
      <c r="I152" s="5"/>
    </row>
    <row r="153" spans="1:9" x14ac:dyDescent="0.25">
      <c r="A153" s="5"/>
      <c r="B153" s="5"/>
      <c r="C153" s="6"/>
      <c r="D153" s="7"/>
      <c r="E153" s="7"/>
      <c r="F153" s="8" t="str">
        <f>IF(A153="","",IF(D153="",1,IF(ISNUMBER(D153),D153,0))*IF(E153="",1,IF(ISNUMBER(E153),E153,0)))</f>
        <v/>
      </c>
      <c r="G153" s="9" t="str">
        <f>IF(OR(A153="",NOT(ISNUMBER(C153))),"",IF(OR(IF(D153="",FALSE(),IF(ISNUMBER(D153),OR(D153&lt;=0,D153&gt;1),TRUE())),IF(E153="",FALSE(),IF(ISNUMBER(E153),OR(E153&lt;=0,E153&gt;1),TRUE()))),"",ROUND(C153/F153,2)))</f>
        <v/>
      </c>
      <c r="H153" s="10" t="str">
        <f>IF(A153="","",IF(COUNTIF($A$5:$A$154,A153)&gt;1,"nome doppio, conta solo il primo",IF(OR(IF(D153="",FALSE(),IF(ISNUMBER(D153),OR(D153&lt;=0,D153&gt;1),TRUE())),IF(E153="",FALSE(),IF(ISNUMBER(E153),OR(E153&lt;=0,E153&gt;1),TRUE()))),"inserire una resa tra 1 % e 100 %",IF(NOT(ISNUMBER(C153)),"prezzo d'acquisto mancante",""))))</f>
        <v/>
      </c>
      <c r="I153" s="5"/>
    </row>
    <row r="154" spans="1:9" x14ac:dyDescent="0.25">
      <c r="A154" s="5"/>
      <c r="B154" s="5"/>
      <c r="C154" s="6"/>
      <c r="D154" s="7"/>
      <c r="E154" s="7"/>
      <c r="F154" s="8" t="str">
        <f>IF(A154="","",IF(D154="",1,IF(ISNUMBER(D154),D154,0))*IF(E154="",1,IF(ISNUMBER(E154),E154,0)))</f>
        <v/>
      </c>
      <c r="G154" s="9" t="str">
        <f>IF(OR(A154="",NOT(ISNUMBER(C154))),"",IF(OR(IF(D154="",FALSE(),IF(ISNUMBER(D154),OR(D154&lt;=0,D154&gt;1),TRUE())),IF(E154="",FALSE(),IF(ISNUMBER(E154),OR(E154&lt;=0,E154&gt;1),TRUE()))),"",ROUND(C154/F154,2)))</f>
        <v/>
      </c>
      <c r="H154" s="10" t="str">
        <f>IF(A154="","",IF(COUNTIF($A$5:$A$154,A154)&gt;1,"nome doppio, conta solo il primo",IF(OR(IF(D154="",FALSE(),IF(ISNUMBER(D154),OR(D154&lt;=0,D154&gt;1),TRUE())),IF(E154="",FALSE(),IF(ISNUMBER(E154),OR(E154&lt;=0,E154&gt;1),TRUE()))),"inserire una resa tra 1 % e 100 %",IF(NOT(ISNUMBER(C154)),"prezzo d'acquisto mancante",""))))</f>
        <v/>
      </c>
      <c r="I154" s="5"/>
    </row>
  </sheetData>
  <dataValidations count="1">
    <dataValidation type="list" allowBlank="1" sqref="B5:B154">
      <formula1>"kg,l,pz"</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
  <sheetViews>
    <sheetView workbookViewId="0"/>
  </sheetViews>
  <sheetFormatPr defaultRowHeight="15" outlineLevelRow="0" outlineLevelCol="0" x14ac:dyDescent="55"/>
  <cols>
    <col min="1" max="1" width="30" customWidth="1"/>
    <col min="2" max="2" width="14" customWidth="1"/>
    <col min="3" max="3" width="10" customWidth="1"/>
    <col min="4" max="4" width="16" customWidth="1"/>
    <col min="5" max="5" width="14" customWidth="1"/>
    <col min="6" max="6" width="40" customWidth="1"/>
    <col min="7" max="7" width="3" customWidth="1"/>
    <col min="8" max="8" width="26" customWidth="1"/>
    <col min="9" max="9" width="10" customWidth="1"/>
    <col min="10" max="10" width="16" customWidth="1"/>
    <col min="11" max="11" width="12" customWidth="1"/>
    <col min="12" max="12" width="4" hidden="1" customWidth="1"/>
  </cols>
  <sheetData>
    <row r="1" spans="1:1" x14ac:dyDescent="0.25">
      <c r="A1" s="1" t="s">
        <v>36</v>
      </c>
    </row>
    <row r="2" spans="1:1" x14ac:dyDescent="0.25">
      <c r="A2" s="2" t="s">
        <v>16</v>
      </c>
    </row>
    <row r="3" spans="1:1" x14ac:dyDescent="0.25">
      <c r="A3" s="2" t="s">
        <v>37</v>
      </c>
    </row>
    <row r="4" spans="8:11" x14ac:dyDescent="0.25">
      <c r="H4" s="4" t="s">
        <v>38</v>
      </c>
      <c r="I4" s="4" t="s">
        <v>18</v>
      </c>
      <c r="J4" s="4" t="s">
        <v>39</v>
      </c>
      <c r="K4" s="4" t="s">
        <v>40</v>
      </c>
    </row>
    <row r="5" spans="1:11" x14ac:dyDescent="0.25">
      <c r="A5" s="11" t="s">
        <v>41</v>
      </c>
      <c r="B5" s="2" t="s">
        <v>42</v>
      </c>
      <c r="C5" s="12">
        <v>4</v>
      </c>
      <c r="D5" s="5" t="s">
        <v>32</v>
      </c>
      <c r="E5" s="10" t="str">
        <f>IF(A5="","",IF(COUNTIF($H$5:$H$19,A5)&gt;1,"nome doppio, conta solo il primo",IF(ISNUMBER(MATCH(A5,'Ingredienti'!$A$5:$A$154,0)),"il nome è anche un ingrediente",IF(NOT(ISNUMBER(C5)),"«La preparazione dà» mancante",IF(C5&lt;=0,"«La preparazione dà» mancante",IF(SUM(L7:L18)&gt;0,"controllare le righe con avviso",""))))))</f>
        <v/>
      </c>
      <c r="H5" t="str">
        <f>IF(A5="","",A5)</f>
        <v>Salsa al vino rosso</v>
      </c>
      <c r="I5" t="str">
        <f>IF(A5="","",D5)</f>
        <v>l</v>
      </c>
      <c r="J5" s="13">
        <f>IF(A5="","",E20)</f>
        <v>11.3375</v>
      </c>
      <c r="K5" s="14">
        <f>IF(A5="","",SUM(L7:L18)+IF(AND(E5&lt;&gt;"",E5&lt;&gt;"controllare le righe con avviso"),1,0))</f>
        <v>0</v>
      </c>
    </row>
    <row r="6" spans="1:11" x14ac:dyDescent="0.25">
      <c r="A6" s="4" t="s">
        <v>43</v>
      </c>
      <c r="B6" s="4" t="s">
        <v>44</v>
      </c>
      <c r="C6" s="4" t="s">
        <v>18</v>
      </c>
      <c r="D6" s="4" t="s">
        <v>45</v>
      </c>
      <c r="E6" s="4" t="s">
        <v>46</v>
      </c>
      <c r="F6" s="4" t="s">
        <v>24</v>
      </c>
      <c r="H6" t="str">
        <f>IF(A22="","",A22)</f>
        <v/>
      </c>
      <c r="I6" t="str">
        <f>IF(A22="","",D22)</f>
        <v/>
      </c>
      <c r="J6" s="13" t="str">
        <f>IF(A22="","",E37)</f>
        <v/>
      </c>
      <c r="K6" s="14" t="str">
        <f>IF(A22="","",SUM(L24:L35)+IF(AND(E22&lt;&gt;"",E22&lt;&gt;"controllare le righe con avviso"),1,0))</f>
        <v/>
      </c>
    </row>
    <row r="7" spans="1:12" x14ac:dyDescent="0.25">
      <c r="A7" s="5" t="s">
        <v>31</v>
      </c>
      <c r="B7" s="12">
        <v>2</v>
      </c>
      <c r="C7" t="str">
        <f>IF(A7="","",IF(ISNUMBER(MATCH(A7,'Ingredienti'!$A$5:$A$154,0)),INDEX('Ingredienti'!$B$5:$B$154,MATCH(A7,'Ingredienti'!$A$5:$A$154,0)),""))</f>
        <v>l</v>
      </c>
      <c r="D7" s="13">
        <f>IF(A7="","",IF(ISNUMBER(MATCH(A7,'Ingredienti'!$A$5:$A$154,0)),INDEX('Ingredienti'!$G$5:$G$154,MATCH(A7,'Ingredienti'!$A$5:$A$154,0)),""))</f>
        <v>8</v>
      </c>
      <c r="E7" s="15">
        <f>IF(OR(A7="",NOT(ISNUMBER(B7)),NOT(ISNUMBER(D7))),"",ROUND(B7*D7,2))</f>
        <v>16</v>
      </c>
      <c r="F7" s="10" t="str">
        <f>IF(A7="","",IF(A7=$A$5,"non può contenere sé stessa",IF(ISNUMBER(MATCH(A7,'Ingredienti'!$A$5:$A$154,0)),IF(NOT(ISNUMBER(D7)),"prezzo mancante",IF(NOT(ISNUMBER(B7)),"quantità mancante","")),IF(ISNUMBER(MATCH(A7,$H$5:$H$19,0)),"sta più in basso, spostarla in alto","non trovato"))))</f>
        <v/>
      </c>
      <c r="H7" t="str">
        <f>IF(A39="","",A39)</f>
        <v/>
      </c>
      <c r="I7" t="str">
        <f>IF(A39="","",D39)</f>
        <v/>
      </c>
      <c r="J7" s="13" t="str">
        <f>IF(A39="","",E54)</f>
        <v/>
      </c>
      <c r="K7" s="14" t="str">
        <f>IF(A39="","",SUM(L41:L52)+IF(AND(E39&lt;&gt;"",E39&lt;&gt;"controllare le righe con avviso"),1,0))</f>
        <v/>
      </c>
      <c r="L7">
        <f>IF(F7="",0,1)</f>
        <v>0</v>
      </c>
    </row>
    <row r="8" spans="1:12" x14ac:dyDescent="0.25">
      <c r="A8" s="5" t="s">
        <v>33</v>
      </c>
      <c r="B8" s="12">
        <v>4</v>
      </c>
      <c r="C8" t="str">
        <f>IF(A8="","",IF(ISNUMBER(MATCH(A8,'Ingredienti'!$A$5:$A$154,0)),INDEX('Ingredienti'!$B$5:$B$154,MATCH(A8,'Ingredienti'!$A$5:$A$154,0)),""))</f>
        <v>l</v>
      </c>
      <c r="D8" s="13">
        <f>IF(A8="","",IF(ISNUMBER(MATCH(A8,'Ingredienti'!$A$5:$A$154,0)),INDEX('Ingredienti'!$G$5:$G$154,MATCH(A8,'Ingredienti'!$A$5:$A$154,0)),""))</f>
        <v>6</v>
      </c>
      <c r="E8" s="15">
        <f>IF(OR(A8="",NOT(ISNUMBER(B8)),NOT(ISNUMBER(D8))),"",ROUND(B8*D8,2))</f>
        <v>24</v>
      </c>
      <c r="F8" s="10" t="str">
        <f>IF(A8="","",IF(A8=$A$5,"non può contenere sé stessa",IF(ISNUMBER(MATCH(A8,'Ingredienti'!$A$5:$A$154,0)),IF(NOT(ISNUMBER(D8)),"prezzo mancante",IF(NOT(ISNUMBER(B8)),"quantità mancante","")),IF(ISNUMBER(MATCH(A8,$H$5:$H$19,0)),"sta più in basso, spostarla in alto","non trovato"))))</f>
        <v/>
      </c>
      <c r="H8" t="str">
        <f>IF(A56="","",A56)</f>
        <v/>
      </c>
      <c r="I8" t="str">
        <f>IF(A56="","",D56)</f>
        <v/>
      </c>
      <c r="J8" s="13" t="str">
        <f>IF(A56="","",E71)</f>
        <v/>
      </c>
      <c r="K8" s="14" t="str">
        <f>IF(A56="","",SUM(L58:L69)+IF(AND(E56&lt;&gt;"",E56&lt;&gt;"controllare le righe con avviso"),1,0))</f>
        <v/>
      </c>
      <c r="L8">
        <f>IF(F8="",0,1)</f>
        <v>0</v>
      </c>
    </row>
    <row r="9" spans="1:12" x14ac:dyDescent="0.25">
      <c r="A9" s="5" t="s">
        <v>34</v>
      </c>
      <c r="B9" s="12">
        <v>0.4</v>
      </c>
      <c r="C9" t="str">
        <f>IF(A9="","",IF(ISNUMBER(MATCH(A9,'Ingredienti'!$A$5:$A$154,0)),INDEX('Ingredienti'!$B$5:$B$154,MATCH(A9,'Ingredienti'!$A$5:$A$154,0)),""))</f>
        <v>kg</v>
      </c>
      <c r="D9" s="13">
        <f>IF(A9="","",IF(ISNUMBER(MATCH(A9,'Ingredienti'!$A$5:$A$154,0)),INDEX('Ingredienti'!$G$5:$G$154,MATCH(A9,'Ingredienti'!$A$5:$A$154,0)),""))</f>
        <v>4</v>
      </c>
      <c r="E9" s="15">
        <f>IF(OR(A9="",NOT(ISNUMBER(B9)),NOT(ISNUMBER(D9))),"",ROUND(B9*D9,2))</f>
        <v>1.6</v>
      </c>
      <c r="F9" s="10" t="str">
        <f>IF(A9="","",IF(A9=$A$5,"non può contenere sé stessa",IF(ISNUMBER(MATCH(A9,'Ingredienti'!$A$5:$A$154,0)),IF(NOT(ISNUMBER(D9)),"prezzo mancante",IF(NOT(ISNUMBER(B9)),"quantità mancante","")),IF(ISNUMBER(MATCH(A9,$H$5:$H$19,0)),"sta più in basso, spostarla in alto","non trovato"))))</f>
        <v/>
      </c>
      <c r="H9" t="str">
        <f>IF(A73="","",A73)</f>
        <v/>
      </c>
      <c r="I9" t="str">
        <f>IF(A73="","",D73)</f>
        <v/>
      </c>
      <c r="J9" s="13" t="str">
        <f>IF(A73="","",E88)</f>
        <v/>
      </c>
      <c r="K9" s="14" t="str">
        <f>IF(A73="","",SUM(L75:L86)+IF(AND(E73&lt;&gt;"",E73&lt;&gt;"controllare le righe con avviso"),1,0))</f>
        <v/>
      </c>
      <c r="L9">
        <f>IF(F9="",0,1)</f>
        <v>0</v>
      </c>
    </row>
    <row r="10" spans="1:12" x14ac:dyDescent="0.25">
      <c r="A10" s="5" t="s">
        <v>35</v>
      </c>
      <c r="B10" s="12">
        <v>0.25</v>
      </c>
      <c r="C10" t="str">
        <f>IF(A10="","",IF(ISNUMBER(MATCH(A10,'Ingredienti'!$A$5:$A$154,0)),INDEX('Ingredienti'!$B$5:$B$154,MATCH(A10,'Ingredienti'!$A$5:$A$154,0)),""))</f>
        <v>kg</v>
      </c>
      <c r="D10" s="13">
        <f>IF(A10="","",IF(ISNUMBER(MATCH(A10,'Ingredienti'!$A$5:$A$154,0)),INDEX('Ingredienti'!$G$5:$G$154,MATCH(A10,'Ingredienti'!$A$5:$A$154,0)),""))</f>
        <v>15</v>
      </c>
      <c r="E10" s="15">
        <f>IF(OR(A10="",NOT(ISNUMBER(B10)),NOT(ISNUMBER(D10))),"",ROUND(B10*D10,2))</f>
        <v>3.75</v>
      </c>
      <c r="F10" s="10" t="str">
        <f>IF(A10="","",IF(A10=$A$5,"non può contenere sé stessa",IF(ISNUMBER(MATCH(A10,'Ingredienti'!$A$5:$A$154,0)),IF(NOT(ISNUMBER(D10)),"prezzo mancante",IF(NOT(ISNUMBER(B10)),"quantità mancante","")),IF(ISNUMBER(MATCH(A10,$H$5:$H$19,0)),"sta più in basso, spostarla in alto","non trovato"))))</f>
        <v/>
      </c>
      <c r="H10" t="str">
        <f>IF(A90="","",A90)</f>
        <v/>
      </c>
      <c r="I10" t="str">
        <f>IF(A90="","",D90)</f>
        <v/>
      </c>
      <c r="J10" s="13" t="str">
        <f>IF(A90="","",E105)</f>
        <v/>
      </c>
      <c r="K10" s="14" t="str">
        <f>IF(A90="","",SUM(L92:L103)+IF(AND(E90&lt;&gt;"",E90&lt;&gt;"controllare le righe con avviso"),1,0))</f>
        <v/>
      </c>
      <c r="L10">
        <f>IF(F10="",0,1)</f>
        <v>0</v>
      </c>
    </row>
    <row r="11" spans="1:12" x14ac:dyDescent="0.25">
      <c r="A11" s="5"/>
      <c r="B11" s="12"/>
      <c r="C11" t="str">
        <f>IF(A11="","",IF(ISNUMBER(MATCH(A11,'Ingredienti'!$A$5:$A$154,0)),INDEX('Ingredienti'!$B$5:$B$154,MATCH(A11,'Ingredienti'!$A$5:$A$154,0)),""))</f>
        <v/>
      </c>
      <c r="D11" s="13" t="str">
        <f>IF(A11="","",IF(ISNUMBER(MATCH(A11,'Ingredienti'!$A$5:$A$154,0)),INDEX('Ingredienti'!$G$5:$G$154,MATCH(A11,'Ingredienti'!$A$5:$A$154,0)),""))</f>
        <v/>
      </c>
      <c r="E11" s="15" t="str">
        <f>IF(OR(A11="",NOT(ISNUMBER(B11)),NOT(ISNUMBER(D11))),"",ROUND(B11*D11,2))</f>
        <v/>
      </c>
      <c r="F11" s="10" t="str">
        <f>IF(A11="","",IF(A11=$A$5,"non può contenere sé stessa",IF(ISNUMBER(MATCH(A11,'Ingredienti'!$A$5:$A$154,0)),IF(NOT(ISNUMBER(D11)),"prezzo mancante",IF(NOT(ISNUMBER(B11)),"quantità mancante","")),IF(ISNUMBER(MATCH(A11,$H$5:$H$19,0)),"sta più in basso, spostarla in alto","non trovato"))))</f>
        <v/>
      </c>
      <c r="H11" t="str">
        <f>IF(A107="","",A107)</f>
        <v/>
      </c>
      <c r="I11" t="str">
        <f>IF(A107="","",D107)</f>
        <v/>
      </c>
      <c r="J11" s="13" t="str">
        <f>IF(A107="","",E122)</f>
        <v/>
      </c>
      <c r="K11" s="14" t="str">
        <f>IF(A107="","",SUM(L109:L120)+IF(AND(E107&lt;&gt;"",E107&lt;&gt;"controllare le righe con avviso"),1,0))</f>
        <v/>
      </c>
      <c r="L11">
        <f>IF(F11="",0,1)</f>
        <v>0</v>
      </c>
    </row>
    <row r="12" spans="1:12" x14ac:dyDescent="0.25">
      <c r="A12" s="5"/>
      <c r="B12" s="12"/>
      <c r="C12" t="str">
        <f>IF(A12="","",IF(ISNUMBER(MATCH(A12,'Ingredienti'!$A$5:$A$154,0)),INDEX('Ingredienti'!$B$5:$B$154,MATCH(A12,'Ingredienti'!$A$5:$A$154,0)),""))</f>
        <v/>
      </c>
      <c r="D12" s="13" t="str">
        <f>IF(A12="","",IF(ISNUMBER(MATCH(A12,'Ingredienti'!$A$5:$A$154,0)),INDEX('Ingredienti'!$G$5:$G$154,MATCH(A12,'Ingredienti'!$A$5:$A$154,0)),""))</f>
        <v/>
      </c>
      <c r="E12" s="15" t="str">
        <f>IF(OR(A12="",NOT(ISNUMBER(B12)),NOT(ISNUMBER(D12))),"",ROUND(B12*D12,2))</f>
        <v/>
      </c>
      <c r="F12" s="10" t="str">
        <f>IF(A12="","",IF(A12=$A$5,"non può contenere sé stessa",IF(ISNUMBER(MATCH(A12,'Ingredienti'!$A$5:$A$154,0)),IF(NOT(ISNUMBER(D12)),"prezzo mancante",IF(NOT(ISNUMBER(B12)),"quantità mancante","")),IF(ISNUMBER(MATCH(A12,$H$5:$H$19,0)),"sta più in basso, spostarla in alto","non trovato"))))</f>
        <v/>
      </c>
      <c r="H12" t="str">
        <f>IF(A124="","",A124)</f>
        <v/>
      </c>
      <c r="I12" t="str">
        <f>IF(A124="","",D124)</f>
        <v/>
      </c>
      <c r="J12" s="13" t="str">
        <f>IF(A124="","",E139)</f>
        <v/>
      </c>
      <c r="K12" s="14" t="str">
        <f>IF(A124="","",SUM(L126:L137)+IF(AND(E124&lt;&gt;"",E124&lt;&gt;"controllare le righe con avviso"),1,0))</f>
        <v/>
      </c>
      <c r="L12">
        <f>IF(F12="",0,1)</f>
        <v>0</v>
      </c>
    </row>
    <row r="13" spans="1:12" x14ac:dyDescent="0.25">
      <c r="A13" s="5"/>
      <c r="B13" s="12"/>
      <c r="C13" t="str">
        <f>IF(A13="","",IF(ISNUMBER(MATCH(A13,'Ingredienti'!$A$5:$A$154,0)),INDEX('Ingredienti'!$B$5:$B$154,MATCH(A13,'Ingredienti'!$A$5:$A$154,0)),""))</f>
        <v/>
      </c>
      <c r="D13" s="13" t="str">
        <f>IF(A13="","",IF(ISNUMBER(MATCH(A13,'Ingredienti'!$A$5:$A$154,0)),INDEX('Ingredienti'!$G$5:$G$154,MATCH(A13,'Ingredienti'!$A$5:$A$154,0)),""))</f>
        <v/>
      </c>
      <c r="E13" s="15" t="str">
        <f>IF(OR(A13="",NOT(ISNUMBER(B13)),NOT(ISNUMBER(D13))),"",ROUND(B13*D13,2))</f>
        <v/>
      </c>
      <c r="F13" s="10" t="str">
        <f>IF(A13="","",IF(A13=$A$5,"non può contenere sé stessa",IF(ISNUMBER(MATCH(A13,'Ingredienti'!$A$5:$A$154,0)),IF(NOT(ISNUMBER(D13)),"prezzo mancante",IF(NOT(ISNUMBER(B13)),"quantità mancante","")),IF(ISNUMBER(MATCH(A13,$H$5:$H$19,0)),"sta più in basso, spostarla in alto","non trovato"))))</f>
        <v/>
      </c>
      <c r="H13" t="str">
        <f>IF(A141="","",A141)</f>
        <v/>
      </c>
      <c r="I13" t="str">
        <f>IF(A141="","",D141)</f>
        <v/>
      </c>
      <c r="J13" s="13" t="str">
        <f>IF(A141="","",E156)</f>
        <v/>
      </c>
      <c r="K13" s="14" t="str">
        <f>IF(A141="","",SUM(L143:L154)+IF(AND(E141&lt;&gt;"",E141&lt;&gt;"controllare le righe con avviso"),1,0))</f>
        <v/>
      </c>
      <c r="L13">
        <f>IF(F13="",0,1)</f>
        <v>0</v>
      </c>
    </row>
    <row r="14" spans="1:12" x14ac:dyDescent="0.25">
      <c r="A14" s="5"/>
      <c r="B14" s="12"/>
      <c r="C14" t="str">
        <f>IF(A14="","",IF(ISNUMBER(MATCH(A14,'Ingredienti'!$A$5:$A$154,0)),INDEX('Ingredienti'!$B$5:$B$154,MATCH(A14,'Ingredienti'!$A$5:$A$154,0)),""))</f>
        <v/>
      </c>
      <c r="D14" s="13" t="str">
        <f>IF(A14="","",IF(ISNUMBER(MATCH(A14,'Ingredienti'!$A$5:$A$154,0)),INDEX('Ingredienti'!$G$5:$G$154,MATCH(A14,'Ingredienti'!$A$5:$A$154,0)),""))</f>
        <v/>
      </c>
      <c r="E14" s="15" t="str">
        <f>IF(OR(A14="",NOT(ISNUMBER(B14)),NOT(ISNUMBER(D14))),"",ROUND(B14*D14,2))</f>
        <v/>
      </c>
      <c r="F14" s="10" t="str">
        <f>IF(A14="","",IF(A14=$A$5,"non può contenere sé stessa",IF(ISNUMBER(MATCH(A14,'Ingredienti'!$A$5:$A$154,0)),IF(NOT(ISNUMBER(D14)),"prezzo mancante",IF(NOT(ISNUMBER(B14)),"quantità mancante","")),IF(ISNUMBER(MATCH(A14,$H$5:$H$19,0)),"sta più in basso, spostarla in alto","non trovato"))))</f>
        <v/>
      </c>
      <c r="H14" t="str">
        <f>IF(A158="","",A158)</f>
        <v/>
      </c>
      <c r="I14" t="str">
        <f>IF(A158="","",D158)</f>
        <v/>
      </c>
      <c r="J14" s="13" t="str">
        <f>IF(A158="","",E173)</f>
        <v/>
      </c>
      <c r="K14" s="14" t="str">
        <f>IF(A158="","",SUM(L160:L171)+IF(AND(E158&lt;&gt;"",E158&lt;&gt;"controllare le righe con avviso"),1,0))</f>
        <v/>
      </c>
      <c r="L14">
        <f>IF(F14="",0,1)</f>
        <v>0</v>
      </c>
    </row>
    <row r="15" spans="1:12" x14ac:dyDescent="0.25">
      <c r="A15" s="5"/>
      <c r="B15" s="12"/>
      <c r="C15" t="str">
        <f>IF(A15="","",IF(ISNUMBER(MATCH(A15,'Ingredienti'!$A$5:$A$154,0)),INDEX('Ingredienti'!$B$5:$B$154,MATCH(A15,'Ingredienti'!$A$5:$A$154,0)),""))</f>
        <v/>
      </c>
      <c r="D15" s="13" t="str">
        <f>IF(A15="","",IF(ISNUMBER(MATCH(A15,'Ingredienti'!$A$5:$A$154,0)),INDEX('Ingredienti'!$G$5:$G$154,MATCH(A15,'Ingredienti'!$A$5:$A$154,0)),""))</f>
        <v/>
      </c>
      <c r="E15" s="15" t="str">
        <f>IF(OR(A15="",NOT(ISNUMBER(B15)),NOT(ISNUMBER(D15))),"",ROUND(B15*D15,2))</f>
        <v/>
      </c>
      <c r="F15" s="10" t="str">
        <f>IF(A15="","",IF(A15=$A$5,"non può contenere sé stessa",IF(ISNUMBER(MATCH(A15,'Ingredienti'!$A$5:$A$154,0)),IF(NOT(ISNUMBER(D15)),"prezzo mancante",IF(NOT(ISNUMBER(B15)),"quantità mancante","")),IF(ISNUMBER(MATCH(A15,$H$5:$H$19,0)),"sta più in basso, spostarla in alto","non trovato"))))</f>
        <v/>
      </c>
      <c r="H15" t="str">
        <f>IF(A175="","",A175)</f>
        <v/>
      </c>
      <c r="I15" t="str">
        <f>IF(A175="","",D175)</f>
        <v/>
      </c>
      <c r="J15" s="13" t="str">
        <f>IF(A175="","",E190)</f>
        <v/>
      </c>
      <c r="K15" s="14" t="str">
        <f>IF(A175="","",SUM(L177:L188)+IF(AND(E175&lt;&gt;"",E175&lt;&gt;"controllare le righe con avviso"),1,0))</f>
        <v/>
      </c>
      <c r="L15">
        <f>IF(F15="",0,1)</f>
        <v>0</v>
      </c>
    </row>
    <row r="16" spans="1:12" x14ac:dyDescent="0.25">
      <c r="A16" s="5"/>
      <c r="B16" s="12"/>
      <c r="C16" t="str">
        <f>IF(A16="","",IF(ISNUMBER(MATCH(A16,'Ingredienti'!$A$5:$A$154,0)),INDEX('Ingredienti'!$B$5:$B$154,MATCH(A16,'Ingredienti'!$A$5:$A$154,0)),""))</f>
        <v/>
      </c>
      <c r="D16" s="13" t="str">
        <f>IF(A16="","",IF(ISNUMBER(MATCH(A16,'Ingredienti'!$A$5:$A$154,0)),INDEX('Ingredienti'!$G$5:$G$154,MATCH(A16,'Ingredienti'!$A$5:$A$154,0)),""))</f>
        <v/>
      </c>
      <c r="E16" s="15" t="str">
        <f>IF(OR(A16="",NOT(ISNUMBER(B16)),NOT(ISNUMBER(D16))),"",ROUND(B16*D16,2))</f>
        <v/>
      </c>
      <c r="F16" s="10" t="str">
        <f>IF(A16="","",IF(A16=$A$5,"non può contenere sé stessa",IF(ISNUMBER(MATCH(A16,'Ingredienti'!$A$5:$A$154,0)),IF(NOT(ISNUMBER(D16)),"prezzo mancante",IF(NOT(ISNUMBER(B16)),"quantità mancante","")),IF(ISNUMBER(MATCH(A16,$H$5:$H$19,0)),"sta più in basso, spostarla in alto","non trovato"))))</f>
        <v/>
      </c>
      <c r="H16" t="str">
        <f>IF(A192="","",A192)</f>
        <v/>
      </c>
      <c r="I16" t="str">
        <f>IF(A192="","",D192)</f>
        <v/>
      </c>
      <c r="J16" s="13" t="str">
        <f>IF(A192="","",E207)</f>
        <v/>
      </c>
      <c r="K16" s="14" t="str">
        <f>IF(A192="","",SUM(L194:L205)+IF(AND(E192&lt;&gt;"",E192&lt;&gt;"controllare le righe con avviso"),1,0))</f>
        <v/>
      </c>
      <c r="L16">
        <f>IF(F16="",0,1)</f>
        <v>0</v>
      </c>
    </row>
    <row r="17" spans="1:12" x14ac:dyDescent="0.25">
      <c r="A17" s="5"/>
      <c r="B17" s="12"/>
      <c r="C17" t="str">
        <f>IF(A17="","",IF(ISNUMBER(MATCH(A17,'Ingredienti'!$A$5:$A$154,0)),INDEX('Ingredienti'!$B$5:$B$154,MATCH(A17,'Ingredienti'!$A$5:$A$154,0)),""))</f>
        <v/>
      </c>
      <c r="D17" s="13" t="str">
        <f>IF(A17="","",IF(ISNUMBER(MATCH(A17,'Ingredienti'!$A$5:$A$154,0)),INDEX('Ingredienti'!$G$5:$G$154,MATCH(A17,'Ingredienti'!$A$5:$A$154,0)),""))</f>
        <v/>
      </c>
      <c r="E17" s="15" t="str">
        <f>IF(OR(A17="",NOT(ISNUMBER(B17)),NOT(ISNUMBER(D17))),"",ROUND(B17*D17,2))</f>
        <v/>
      </c>
      <c r="F17" s="10" t="str">
        <f>IF(A17="","",IF(A17=$A$5,"non può contenere sé stessa",IF(ISNUMBER(MATCH(A17,'Ingredienti'!$A$5:$A$154,0)),IF(NOT(ISNUMBER(D17)),"prezzo mancante",IF(NOT(ISNUMBER(B17)),"quantità mancante","")),IF(ISNUMBER(MATCH(A17,$H$5:$H$19,0)),"sta più in basso, spostarla in alto","non trovato"))))</f>
        <v/>
      </c>
      <c r="H17" t="str">
        <f>IF(A209="","",A209)</f>
        <v/>
      </c>
      <c r="I17" t="str">
        <f>IF(A209="","",D209)</f>
        <v/>
      </c>
      <c r="J17" s="13" t="str">
        <f>IF(A209="","",E224)</f>
        <v/>
      </c>
      <c r="K17" s="14" t="str">
        <f>IF(A209="","",SUM(L211:L222)+IF(AND(E209&lt;&gt;"",E209&lt;&gt;"controllare le righe con avviso"),1,0))</f>
        <v/>
      </c>
      <c r="L17">
        <f>IF(F17="",0,1)</f>
        <v>0</v>
      </c>
    </row>
    <row r="18" spans="1:12" x14ac:dyDescent="0.25">
      <c r="A18" s="5"/>
      <c r="B18" s="12"/>
      <c r="C18" t="str">
        <f>IF(A18="","",IF(ISNUMBER(MATCH(A18,'Ingredienti'!$A$5:$A$154,0)),INDEX('Ingredienti'!$B$5:$B$154,MATCH(A18,'Ingredienti'!$A$5:$A$154,0)),""))</f>
        <v/>
      </c>
      <c r="D18" s="13" t="str">
        <f>IF(A18="","",IF(ISNUMBER(MATCH(A18,'Ingredienti'!$A$5:$A$154,0)),INDEX('Ingredienti'!$G$5:$G$154,MATCH(A18,'Ingredienti'!$A$5:$A$154,0)),""))</f>
        <v/>
      </c>
      <c r="E18" s="15" t="str">
        <f>IF(OR(A18="",NOT(ISNUMBER(B18)),NOT(ISNUMBER(D18))),"",ROUND(B18*D18,2))</f>
        <v/>
      </c>
      <c r="F18" s="10" t="str">
        <f>IF(A18="","",IF(A18=$A$5,"non può contenere sé stessa",IF(ISNUMBER(MATCH(A18,'Ingredienti'!$A$5:$A$154,0)),IF(NOT(ISNUMBER(D18)),"prezzo mancante",IF(NOT(ISNUMBER(B18)),"quantità mancante","")),IF(ISNUMBER(MATCH(A18,$H$5:$H$19,0)),"sta più in basso, spostarla in alto","non trovato"))))</f>
        <v/>
      </c>
      <c r="H18" t="str">
        <f>IF(A226="","",A226)</f>
        <v/>
      </c>
      <c r="I18" t="str">
        <f>IF(A226="","",D226)</f>
        <v/>
      </c>
      <c r="J18" s="13" t="str">
        <f>IF(A226="","",E241)</f>
        <v/>
      </c>
      <c r="K18" s="14" t="str">
        <f>IF(A226="","",SUM(L228:L239)+IF(AND(E226&lt;&gt;"",E226&lt;&gt;"controllare le righe con avviso"),1,0))</f>
        <v/>
      </c>
      <c r="L18">
        <f>IF(F18="",0,1)</f>
        <v>0</v>
      </c>
    </row>
    <row r="19" spans="1:11" x14ac:dyDescent="0.25">
      <c r="A19" s="16" t="s">
        <v>47</v>
      </c>
      <c r="E19" s="9">
        <f>IF(A5="","",ROUND(SUM(E7:E18),2))</f>
        <v>45.35</v>
      </c>
      <c r="H19" t="str">
        <f>IF(A243="","",A243)</f>
        <v/>
      </c>
      <c r="I19" t="str">
        <f>IF(A243="","",D243)</f>
        <v/>
      </c>
      <c r="J19" s="13" t="str">
        <f>IF(A243="","",E258)</f>
        <v/>
      </c>
      <c r="K19" s="14" t="str">
        <f>IF(A243="","",SUM(L245:L256)+IF(AND(E243&lt;&gt;"",E243&lt;&gt;"controllare le righe con avviso"),1,0))</f>
        <v/>
      </c>
    </row>
    <row r="20" spans="1:5" x14ac:dyDescent="0.25">
      <c r="A20" s="16" t="s">
        <v>39</v>
      </c>
      <c r="E20" s="17">
        <f>IF(OR(A5="",NOT(ISNUMBER(C5))),"",IF(C5&lt;=0,"",E19/C5))</f>
        <v>11.3375</v>
      </c>
    </row>
    <row r="22" spans="1:5" x14ac:dyDescent="0.25">
      <c r="A22" s="11"/>
      <c r="B22" s="2" t="s">
        <v>42</v>
      </c>
      <c r="C22" s="12"/>
      <c r="D22" s="5"/>
      <c r="E22" s="10" t="str">
        <f>IF(A22="","",IF(COUNTIF($H$5:$H$19,A22)&gt;1,"nome doppio, conta solo il primo",IF(ISNUMBER(MATCH(A22,'Ingredienti'!$A$5:$A$154,0)),"il nome è anche un ingrediente",IF(NOT(ISNUMBER(C22)),"«La preparazione dà» mancante",IF(C22&lt;=0,"«La preparazione dà» mancante",IF(SUM(L24:L35)&gt;0,"controllare le righe con avviso",""))))))</f>
        <v/>
      </c>
    </row>
    <row r="23" spans="1:6" x14ac:dyDescent="0.25">
      <c r="A23" s="4" t="s">
        <v>43</v>
      </c>
      <c r="B23" s="4" t="s">
        <v>44</v>
      </c>
      <c r="C23" s="4" t="s">
        <v>18</v>
      </c>
      <c r="D23" s="4" t="s">
        <v>45</v>
      </c>
      <c r="E23" s="4" t="s">
        <v>46</v>
      </c>
      <c r="F23" s="4" t="s">
        <v>24</v>
      </c>
    </row>
    <row r="24" spans="1:12" x14ac:dyDescent="0.25">
      <c r="A24" s="5"/>
      <c r="B24" s="12"/>
      <c r="C24" t="str">
        <f>IF(A24="","",IF(ISNUMBER(MATCH(A24,'Ingredienti'!$A$5:$A$154,0)),INDEX('Ingredienti'!$B$5:$B$154,MATCH(A24,'Ingredienti'!$A$5:$A$154,0)),IF(ISNUMBER(MATCH(A24,$H$5:$H$5,0)),INDEX($I$5:$I$5,MATCH(A24,$H$5:$H$5,0)),"")))</f>
        <v/>
      </c>
      <c r="D24" s="13" t="str">
        <f>IF(A24="","",IF(ISNUMBER(MATCH(A24,'Ingredienti'!$A$5:$A$154,0)),INDEX('Ingredienti'!$G$5:$G$154,MATCH(A24,'Ingredienti'!$A$5:$A$154,0)),IF(ISNUMBER(MATCH(A24,$H$5:$H$5,0)),INDEX($J$5:$J$5,MATCH(A24,$H$5:$H$5,0)),"")))</f>
        <v/>
      </c>
      <c r="E24" s="15" t="str">
        <f>IF(OR(A24="",NOT(ISNUMBER(B24)),NOT(ISNUMBER(D24))),"",ROUND(B24*D24,2))</f>
        <v/>
      </c>
      <c r="F24" s="10" t="str">
        <f>IF(A24="","",IF(A24=$A$22,"non può contenere sé stessa",IF(OR(ISNUMBER(MATCH(A24,'Ingredienti'!$A$5:$A$154,0)),ISNUMBER(MATCH(A24,$H$5:$H$5,0))),IF(NOT(ISNUMBER(D24)),"prezzo mancante",IF(NOT(ISNUMBER(B24)),"quantità mancante",IF(ISNUMBER(MATCH(A24,'Ingredienti'!$A$5:$A$154,0)),"",IF(INDEX($K$5:$K$5,MATCH(A24,$H$5:$H$5,0))&gt;0,"ricetta base incompleta","")))),IF(ISNUMBER(MATCH(A24,$H$5:$H$19,0)),"sta più in basso, spostarla in alto","non trovato"))))</f>
        <v/>
      </c>
      <c r="L24">
        <f>IF(F24="",0,1)</f>
        <v>0</v>
      </c>
    </row>
    <row r="25" spans="1:12" x14ac:dyDescent="0.25">
      <c r="A25" s="5"/>
      <c r="B25" s="12"/>
      <c r="C25" t="str">
        <f>IF(A25="","",IF(ISNUMBER(MATCH(A25,'Ingredienti'!$A$5:$A$154,0)),INDEX('Ingredienti'!$B$5:$B$154,MATCH(A25,'Ingredienti'!$A$5:$A$154,0)),IF(ISNUMBER(MATCH(A25,$H$5:$H$5,0)),INDEX($I$5:$I$5,MATCH(A25,$H$5:$H$5,0)),"")))</f>
        <v/>
      </c>
      <c r="D25" s="13" t="str">
        <f>IF(A25="","",IF(ISNUMBER(MATCH(A25,'Ingredienti'!$A$5:$A$154,0)),INDEX('Ingredienti'!$G$5:$G$154,MATCH(A25,'Ingredienti'!$A$5:$A$154,0)),IF(ISNUMBER(MATCH(A25,$H$5:$H$5,0)),INDEX($J$5:$J$5,MATCH(A25,$H$5:$H$5,0)),"")))</f>
        <v/>
      </c>
      <c r="E25" s="15" t="str">
        <f>IF(OR(A25="",NOT(ISNUMBER(B25)),NOT(ISNUMBER(D25))),"",ROUND(B25*D25,2))</f>
        <v/>
      </c>
      <c r="F25" s="10" t="str">
        <f>IF(A25="","",IF(A25=$A$22,"non può contenere sé stessa",IF(OR(ISNUMBER(MATCH(A25,'Ingredienti'!$A$5:$A$154,0)),ISNUMBER(MATCH(A25,$H$5:$H$5,0))),IF(NOT(ISNUMBER(D25)),"prezzo mancante",IF(NOT(ISNUMBER(B25)),"quantità mancante",IF(ISNUMBER(MATCH(A25,'Ingredienti'!$A$5:$A$154,0)),"",IF(INDEX($K$5:$K$5,MATCH(A25,$H$5:$H$5,0))&gt;0,"ricetta base incompleta","")))),IF(ISNUMBER(MATCH(A25,$H$5:$H$19,0)),"sta più in basso, spostarla in alto","non trovato"))))</f>
        <v/>
      </c>
      <c r="L25">
        <f>IF(F25="",0,1)</f>
        <v>0</v>
      </c>
    </row>
    <row r="26" spans="1:12" x14ac:dyDescent="0.25">
      <c r="A26" s="5"/>
      <c r="B26" s="12"/>
      <c r="C26" t="str">
        <f>IF(A26="","",IF(ISNUMBER(MATCH(A26,'Ingredienti'!$A$5:$A$154,0)),INDEX('Ingredienti'!$B$5:$B$154,MATCH(A26,'Ingredienti'!$A$5:$A$154,0)),IF(ISNUMBER(MATCH(A26,$H$5:$H$5,0)),INDEX($I$5:$I$5,MATCH(A26,$H$5:$H$5,0)),"")))</f>
        <v/>
      </c>
      <c r="D26" s="13" t="str">
        <f>IF(A26="","",IF(ISNUMBER(MATCH(A26,'Ingredienti'!$A$5:$A$154,0)),INDEX('Ingredienti'!$G$5:$G$154,MATCH(A26,'Ingredienti'!$A$5:$A$154,0)),IF(ISNUMBER(MATCH(A26,$H$5:$H$5,0)),INDEX($J$5:$J$5,MATCH(A26,$H$5:$H$5,0)),"")))</f>
        <v/>
      </c>
      <c r="E26" s="15" t="str">
        <f>IF(OR(A26="",NOT(ISNUMBER(B26)),NOT(ISNUMBER(D26))),"",ROUND(B26*D26,2))</f>
        <v/>
      </c>
      <c r="F26" s="10" t="str">
        <f>IF(A26="","",IF(A26=$A$22,"non può contenere sé stessa",IF(OR(ISNUMBER(MATCH(A26,'Ingredienti'!$A$5:$A$154,0)),ISNUMBER(MATCH(A26,$H$5:$H$5,0))),IF(NOT(ISNUMBER(D26)),"prezzo mancante",IF(NOT(ISNUMBER(B26)),"quantità mancante",IF(ISNUMBER(MATCH(A26,'Ingredienti'!$A$5:$A$154,0)),"",IF(INDEX($K$5:$K$5,MATCH(A26,$H$5:$H$5,0))&gt;0,"ricetta base incompleta","")))),IF(ISNUMBER(MATCH(A26,$H$5:$H$19,0)),"sta più in basso, spostarla in alto","non trovato"))))</f>
        <v/>
      </c>
      <c r="L26">
        <f>IF(F26="",0,1)</f>
        <v>0</v>
      </c>
    </row>
    <row r="27" spans="1:12" x14ac:dyDescent="0.25">
      <c r="A27" s="5"/>
      <c r="B27" s="12"/>
      <c r="C27" t="str">
        <f>IF(A27="","",IF(ISNUMBER(MATCH(A27,'Ingredienti'!$A$5:$A$154,0)),INDEX('Ingredienti'!$B$5:$B$154,MATCH(A27,'Ingredienti'!$A$5:$A$154,0)),IF(ISNUMBER(MATCH(A27,$H$5:$H$5,0)),INDEX($I$5:$I$5,MATCH(A27,$H$5:$H$5,0)),"")))</f>
        <v/>
      </c>
      <c r="D27" s="13" t="str">
        <f>IF(A27="","",IF(ISNUMBER(MATCH(A27,'Ingredienti'!$A$5:$A$154,0)),INDEX('Ingredienti'!$G$5:$G$154,MATCH(A27,'Ingredienti'!$A$5:$A$154,0)),IF(ISNUMBER(MATCH(A27,$H$5:$H$5,0)),INDEX($J$5:$J$5,MATCH(A27,$H$5:$H$5,0)),"")))</f>
        <v/>
      </c>
      <c r="E27" s="15" t="str">
        <f>IF(OR(A27="",NOT(ISNUMBER(B27)),NOT(ISNUMBER(D27))),"",ROUND(B27*D27,2))</f>
        <v/>
      </c>
      <c r="F27" s="10" t="str">
        <f>IF(A27="","",IF(A27=$A$22,"non può contenere sé stessa",IF(OR(ISNUMBER(MATCH(A27,'Ingredienti'!$A$5:$A$154,0)),ISNUMBER(MATCH(A27,$H$5:$H$5,0))),IF(NOT(ISNUMBER(D27)),"prezzo mancante",IF(NOT(ISNUMBER(B27)),"quantità mancante",IF(ISNUMBER(MATCH(A27,'Ingredienti'!$A$5:$A$154,0)),"",IF(INDEX($K$5:$K$5,MATCH(A27,$H$5:$H$5,0))&gt;0,"ricetta base incompleta","")))),IF(ISNUMBER(MATCH(A27,$H$5:$H$19,0)),"sta più in basso, spostarla in alto","non trovato"))))</f>
        <v/>
      </c>
      <c r="L27">
        <f>IF(F27="",0,1)</f>
        <v>0</v>
      </c>
    </row>
    <row r="28" spans="1:12" x14ac:dyDescent="0.25">
      <c r="A28" s="5"/>
      <c r="B28" s="12"/>
      <c r="C28" t="str">
        <f>IF(A28="","",IF(ISNUMBER(MATCH(A28,'Ingredienti'!$A$5:$A$154,0)),INDEX('Ingredienti'!$B$5:$B$154,MATCH(A28,'Ingredienti'!$A$5:$A$154,0)),IF(ISNUMBER(MATCH(A28,$H$5:$H$5,0)),INDEX($I$5:$I$5,MATCH(A28,$H$5:$H$5,0)),"")))</f>
        <v/>
      </c>
      <c r="D28" s="13" t="str">
        <f>IF(A28="","",IF(ISNUMBER(MATCH(A28,'Ingredienti'!$A$5:$A$154,0)),INDEX('Ingredienti'!$G$5:$G$154,MATCH(A28,'Ingredienti'!$A$5:$A$154,0)),IF(ISNUMBER(MATCH(A28,$H$5:$H$5,0)),INDEX($J$5:$J$5,MATCH(A28,$H$5:$H$5,0)),"")))</f>
        <v/>
      </c>
      <c r="E28" s="15" t="str">
        <f>IF(OR(A28="",NOT(ISNUMBER(B28)),NOT(ISNUMBER(D28))),"",ROUND(B28*D28,2))</f>
        <v/>
      </c>
      <c r="F28" s="10" t="str">
        <f>IF(A28="","",IF(A28=$A$22,"non può contenere sé stessa",IF(OR(ISNUMBER(MATCH(A28,'Ingredienti'!$A$5:$A$154,0)),ISNUMBER(MATCH(A28,$H$5:$H$5,0))),IF(NOT(ISNUMBER(D28)),"prezzo mancante",IF(NOT(ISNUMBER(B28)),"quantità mancante",IF(ISNUMBER(MATCH(A28,'Ingredienti'!$A$5:$A$154,0)),"",IF(INDEX($K$5:$K$5,MATCH(A28,$H$5:$H$5,0))&gt;0,"ricetta base incompleta","")))),IF(ISNUMBER(MATCH(A28,$H$5:$H$19,0)),"sta più in basso, spostarla in alto","non trovato"))))</f>
        <v/>
      </c>
      <c r="L28">
        <f>IF(F28="",0,1)</f>
        <v>0</v>
      </c>
    </row>
    <row r="29" spans="1:12" x14ac:dyDescent="0.25">
      <c r="A29" s="5"/>
      <c r="B29" s="12"/>
      <c r="C29" t="str">
        <f>IF(A29="","",IF(ISNUMBER(MATCH(A29,'Ingredienti'!$A$5:$A$154,0)),INDEX('Ingredienti'!$B$5:$B$154,MATCH(A29,'Ingredienti'!$A$5:$A$154,0)),IF(ISNUMBER(MATCH(A29,$H$5:$H$5,0)),INDEX($I$5:$I$5,MATCH(A29,$H$5:$H$5,0)),"")))</f>
        <v/>
      </c>
      <c r="D29" s="13" t="str">
        <f>IF(A29="","",IF(ISNUMBER(MATCH(A29,'Ingredienti'!$A$5:$A$154,0)),INDEX('Ingredienti'!$G$5:$G$154,MATCH(A29,'Ingredienti'!$A$5:$A$154,0)),IF(ISNUMBER(MATCH(A29,$H$5:$H$5,0)),INDEX($J$5:$J$5,MATCH(A29,$H$5:$H$5,0)),"")))</f>
        <v/>
      </c>
      <c r="E29" s="15" t="str">
        <f>IF(OR(A29="",NOT(ISNUMBER(B29)),NOT(ISNUMBER(D29))),"",ROUND(B29*D29,2))</f>
        <v/>
      </c>
      <c r="F29" s="10" t="str">
        <f>IF(A29="","",IF(A29=$A$22,"non può contenere sé stessa",IF(OR(ISNUMBER(MATCH(A29,'Ingredienti'!$A$5:$A$154,0)),ISNUMBER(MATCH(A29,$H$5:$H$5,0))),IF(NOT(ISNUMBER(D29)),"prezzo mancante",IF(NOT(ISNUMBER(B29)),"quantità mancante",IF(ISNUMBER(MATCH(A29,'Ingredienti'!$A$5:$A$154,0)),"",IF(INDEX($K$5:$K$5,MATCH(A29,$H$5:$H$5,0))&gt;0,"ricetta base incompleta","")))),IF(ISNUMBER(MATCH(A29,$H$5:$H$19,0)),"sta più in basso, spostarla in alto","non trovato"))))</f>
        <v/>
      </c>
      <c r="L29">
        <f>IF(F29="",0,1)</f>
        <v>0</v>
      </c>
    </row>
    <row r="30" spans="1:12" x14ac:dyDescent="0.25">
      <c r="A30" s="5"/>
      <c r="B30" s="12"/>
      <c r="C30" t="str">
        <f>IF(A30="","",IF(ISNUMBER(MATCH(A30,'Ingredienti'!$A$5:$A$154,0)),INDEX('Ingredienti'!$B$5:$B$154,MATCH(A30,'Ingredienti'!$A$5:$A$154,0)),IF(ISNUMBER(MATCH(A30,$H$5:$H$5,0)),INDEX($I$5:$I$5,MATCH(A30,$H$5:$H$5,0)),"")))</f>
        <v/>
      </c>
      <c r="D30" s="13" t="str">
        <f>IF(A30="","",IF(ISNUMBER(MATCH(A30,'Ingredienti'!$A$5:$A$154,0)),INDEX('Ingredienti'!$G$5:$G$154,MATCH(A30,'Ingredienti'!$A$5:$A$154,0)),IF(ISNUMBER(MATCH(A30,$H$5:$H$5,0)),INDEX($J$5:$J$5,MATCH(A30,$H$5:$H$5,0)),"")))</f>
        <v/>
      </c>
      <c r="E30" s="15" t="str">
        <f>IF(OR(A30="",NOT(ISNUMBER(B30)),NOT(ISNUMBER(D30))),"",ROUND(B30*D30,2))</f>
        <v/>
      </c>
      <c r="F30" s="10" t="str">
        <f>IF(A30="","",IF(A30=$A$22,"non può contenere sé stessa",IF(OR(ISNUMBER(MATCH(A30,'Ingredienti'!$A$5:$A$154,0)),ISNUMBER(MATCH(A30,$H$5:$H$5,0))),IF(NOT(ISNUMBER(D30)),"prezzo mancante",IF(NOT(ISNUMBER(B30)),"quantità mancante",IF(ISNUMBER(MATCH(A30,'Ingredienti'!$A$5:$A$154,0)),"",IF(INDEX($K$5:$K$5,MATCH(A30,$H$5:$H$5,0))&gt;0,"ricetta base incompleta","")))),IF(ISNUMBER(MATCH(A30,$H$5:$H$19,0)),"sta più in basso, spostarla in alto","non trovato"))))</f>
        <v/>
      </c>
      <c r="L30">
        <f>IF(F30="",0,1)</f>
        <v>0</v>
      </c>
    </row>
    <row r="31" spans="1:12" x14ac:dyDescent="0.25">
      <c r="A31" s="5"/>
      <c r="B31" s="12"/>
      <c r="C31" t="str">
        <f>IF(A31="","",IF(ISNUMBER(MATCH(A31,'Ingredienti'!$A$5:$A$154,0)),INDEX('Ingredienti'!$B$5:$B$154,MATCH(A31,'Ingredienti'!$A$5:$A$154,0)),IF(ISNUMBER(MATCH(A31,$H$5:$H$5,0)),INDEX($I$5:$I$5,MATCH(A31,$H$5:$H$5,0)),"")))</f>
        <v/>
      </c>
      <c r="D31" s="13" t="str">
        <f>IF(A31="","",IF(ISNUMBER(MATCH(A31,'Ingredienti'!$A$5:$A$154,0)),INDEX('Ingredienti'!$G$5:$G$154,MATCH(A31,'Ingredienti'!$A$5:$A$154,0)),IF(ISNUMBER(MATCH(A31,$H$5:$H$5,0)),INDEX($J$5:$J$5,MATCH(A31,$H$5:$H$5,0)),"")))</f>
        <v/>
      </c>
      <c r="E31" s="15" t="str">
        <f>IF(OR(A31="",NOT(ISNUMBER(B31)),NOT(ISNUMBER(D31))),"",ROUND(B31*D31,2))</f>
        <v/>
      </c>
      <c r="F31" s="10" t="str">
        <f>IF(A31="","",IF(A31=$A$22,"non può contenere sé stessa",IF(OR(ISNUMBER(MATCH(A31,'Ingredienti'!$A$5:$A$154,0)),ISNUMBER(MATCH(A31,$H$5:$H$5,0))),IF(NOT(ISNUMBER(D31)),"prezzo mancante",IF(NOT(ISNUMBER(B31)),"quantità mancante",IF(ISNUMBER(MATCH(A31,'Ingredienti'!$A$5:$A$154,0)),"",IF(INDEX($K$5:$K$5,MATCH(A31,$H$5:$H$5,0))&gt;0,"ricetta base incompleta","")))),IF(ISNUMBER(MATCH(A31,$H$5:$H$19,0)),"sta più in basso, spostarla in alto","non trovato"))))</f>
        <v/>
      </c>
      <c r="L31">
        <f>IF(F31="",0,1)</f>
        <v>0</v>
      </c>
    </row>
    <row r="32" spans="1:12" x14ac:dyDescent="0.25">
      <c r="A32" s="5"/>
      <c r="B32" s="12"/>
      <c r="C32" t="str">
        <f>IF(A32="","",IF(ISNUMBER(MATCH(A32,'Ingredienti'!$A$5:$A$154,0)),INDEX('Ingredienti'!$B$5:$B$154,MATCH(A32,'Ingredienti'!$A$5:$A$154,0)),IF(ISNUMBER(MATCH(A32,$H$5:$H$5,0)),INDEX($I$5:$I$5,MATCH(A32,$H$5:$H$5,0)),"")))</f>
        <v/>
      </c>
      <c r="D32" s="13" t="str">
        <f>IF(A32="","",IF(ISNUMBER(MATCH(A32,'Ingredienti'!$A$5:$A$154,0)),INDEX('Ingredienti'!$G$5:$G$154,MATCH(A32,'Ingredienti'!$A$5:$A$154,0)),IF(ISNUMBER(MATCH(A32,$H$5:$H$5,0)),INDEX($J$5:$J$5,MATCH(A32,$H$5:$H$5,0)),"")))</f>
        <v/>
      </c>
      <c r="E32" s="15" t="str">
        <f>IF(OR(A32="",NOT(ISNUMBER(B32)),NOT(ISNUMBER(D32))),"",ROUND(B32*D32,2))</f>
        <v/>
      </c>
      <c r="F32" s="10" t="str">
        <f>IF(A32="","",IF(A32=$A$22,"non può contenere sé stessa",IF(OR(ISNUMBER(MATCH(A32,'Ingredienti'!$A$5:$A$154,0)),ISNUMBER(MATCH(A32,$H$5:$H$5,0))),IF(NOT(ISNUMBER(D32)),"prezzo mancante",IF(NOT(ISNUMBER(B32)),"quantità mancante",IF(ISNUMBER(MATCH(A32,'Ingredienti'!$A$5:$A$154,0)),"",IF(INDEX($K$5:$K$5,MATCH(A32,$H$5:$H$5,0))&gt;0,"ricetta base incompleta","")))),IF(ISNUMBER(MATCH(A32,$H$5:$H$19,0)),"sta più in basso, spostarla in alto","non trovato"))))</f>
        <v/>
      </c>
      <c r="L32">
        <f>IF(F32="",0,1)</f>
        <v>0</v>
      </c>
    </row>
    <row r="33" spans="1:12" x14ac:dyDescent="0.25">
      <c r="A33" s="5"/>
      <c r="B33" s="12"/>
      <c r="C33" t="str">
        <f>IF(A33="","",IF(ISNUMBER(MATCH(A33,'Ingredienti'!$A$5:$A$154,0)),INDEX('Ingredienti'!$B$5:$B$154,MATCH(A33,'Ingredienti'!$A$5:$A$154,0)),IF(ISNUMBER(MATCH(A33,$H$5:$H$5,0)),INDEX($I$5:$I$5,MATCH(A33,$H$5:$H$5,0)),"")))</f>
        <v/>
      </c>
      <c r="D33" s="13" t="str">
        <f>IF(A33="","",IF(ISNUMBER(MATCH(A33,'Ingredienti'!$A$5:$A$154,0)),INDEX('Ingredienti'!$G$5:$G$154,MATCH(A33,'Ingredienti'!$A$5:$A$154,0)),IF(ISNUMBER(MATCH(A33,$H$5:$H$5,0)),INDEX($J$5:$J$5,MATCH(A33,$H$5:$H$5,0)),"")))</f>
        <v/>
      </c>
      <c r="E33" s="15" t="str">
        <f>IF(OR(A33="",NOT(ISNUMBER(B33)),NOT(ISNUMBER(D33))),"",ROUND(B33*D33,2))</f>
        <v/>
      </c>
      <c r="F33" s="10" t="str">
        <f>IF(A33="","",IF(A33=$A$22,"non può contenere sé stessa",IF(OR(ISNUMBER(MATCH(A33,'Ingredienti'!$A$5:$A$154,0)),ISNUMBER(MATCH(A33,$H$5:$H$5,0))),IF(NOT(ISNUMBER(D33)),"prezzo mancante",IF(NOT(ISNUMBER(B33)),"quantità mancante",IF(ISNUMBER(MATCH(A33,'Ingredienti'!$A$5:$A$154,0)),"",IF(INDEX($K$5:$K$5,MATCH(A33,$H$5:$H$5,0))&gt;0,"ricetta base incompleta","")))),IF(ISNUMBER(MATCH(A33,$H$5:$H$19,0)),"sta più in basso, spostarla in alto","non trovato"))))</f>
        <v/>
      </c>
      <c r="L33">
        <f>IF(F33="",0,1)</f>
        <v>0</v>
      </c>
    </row>
    <row r="34" spans="1:12" x14ac:dyDescent="0.25">
      <c r="A34" s="5"/>
      <c r="B34" s="12"/>
      <c r="C34" t="str">
        <f>IF(A34="","",IF(ISNUMBER(MATCH(A34,'Ingredienti'!$A$5:$A$154,0)),INDEX('Ingredienti'!$B$5:$B$154,MATCH(A34,'Ingredienti'!$A$5:$A$154,0)),IF(ISNUMBER(MATCH(A34,$H$5:$H$5,0)),INDEX($I$5:$I$5,MATCH(A34,$H$5:$H$5,0)),"")))</f>
        <v/>
      </c>
      <c r="D34" s="13" t="str">
        <f>IF(A34="","",IF(ISNUMBER(MATCH(A34,'Ingredienti'!$A$5:$A$154,0)),INDEX('Ingredienti'!$G$5:$G$154,MATCH(A34,'Ingredienti'!$A$5:$A$154,0)),IF(ISNUMBER(MATCH(A34,$H$5:$H$5,0)),INDEX($J$5:$J$5,MATCH(A34,$H$5:$H$5,0)),"")))</f>
        <v/>
      </c>
      <c r="E34" s="15" t="str">
        <f>IF(OR(A34="",NOT(ISNUMBER(B34)),NOT(ISNUMBER(D34))),"",ROUND(B34*D34,2))</f>
        <v/>
      </c>
      <c r="F34" s="10" t="str">
        <f>IF(A34="","",IF(A34=$A$22,"non può contenere sé stessa",IF(OR(ISNUMBER(MATCH(A34,'Ingredienti'!$A$5:$A$154,0)),ISNUMBER(MATCH(A34,$H$5:$H$5,0))),IF(NOT(ISNUMBER(D34)),"prezzo mancante",IF(NOT(ISNUMBER(B34)),"quantità mancante",IF(ISNUMBER(MATCH(A34,'Ingredienti'!$A$5:$A$154,0)),"",IF(INDEX($K$5:$K$5,MATCH(A34,$H$5:$H$5,0))&gt;0,"ricetta base incompleta","")))),IF(ISNUMBER(MATCH(A34,$H$5:$H$19,0)),"sta più in basso, spostarla in alto","non trovato"))))</f>
        <v/>
      </c>
      <c r="L34">
        <f>IF(F34="",0,1)</f>
        <v>0</v>
      </c>
    </row>
    <row r="35" spans="1:12" x14ac:dyDescent="0.25">
      <c r="A35" s="5"/>
      <c r="B35" s="12"/>
      <c r="C35" t="str">
        <f>IF(A35="","",IF(ISNUMBER(MATCH(A35,'Ingredienti'!$A$5:$A$154,0)),INDEX('Ingredienti'!$B$5:$B$154,MATCH(A35,'Ingredienti'!$A$5:$A$154,0)),IF(ISNUMBER(MATCH(A35,$H$5:$H$5,0)),INDEX($I$5:$I$5,MATCH(A35,$H$5:$H$5,0)),"")))</f>
        <v/>
      </c>
      <c r="D35" s="13" t="str">
        <f>IF(A35="","",IF(ISNUMBER(MATCH(A35,'Ingredienti'!$A$5:$A$154,0)),INDEX('Ingredienti'!$G$5:$G$154,MATCH(A35,'Ingredienti'!$A$5:$A$154,0)),IF(ISNUMBER(MATCH(A35,$H$5:$H$5,0)),INDEX($J$5:$J$5,MATCH(A35,$H$5:$H$5,0)),"")))</f>
        <v/>
      </c>
      <c r="E35" s="15" t="str">
        <f>IF(OR(A35="",NOT(ISNUMBER(B35)),NOT(ISNUMBER(D35))),"",ROUND(B35*D35,2))</f>
        <v/>
      </c>
      <c r="F35" s="10" t="str">
        <f>IF(A35="","",IF(A35=$A$22,"non può contenere sé stessa",IF(OR(ISNUMBER(MATCH(A35,'Ingredienti'!$A$5:$A$154,0)),ISNUMBER(MATCH(A35,$H$5:$H$5,0))),IF(NOT(ISNUMBER(D35)),"prezzo mancante",IF(NOT(ISNUMBER(B35)),"quantità mancante",IF(ISNUMBER(MATCH(A35,'Ingredienti'!$A$5:$A$154,0)),"",IF(INDEX($K$5:$K$5,MATCH(A35,$H$5:$H$5,0))&gt;0,"ricetta base incompleta","")))),IF(ISNUMBER(MATCH(A35,$H$5:$H$19,0)),"sta più in basso, spostarla in alto","non trovato"))))</f>
        <v/>
      </c>
      <c r="L35">
        <f>IF(F35="",0,1)</f>
        <v>0</v>
      </c>
    </row>
    <row r="36" spans="1:5" x14ac:dyDescent="0.25">
      <c r="A36" s="16" t="s">
        <v>47</v>
      </c>
      <c r="E36" s="9" t="str">
        <f>IF(A22="","",ROUND(SUM(E24:E35),2))</f>
        <v/>
      </c>
    </row>
    <row r="37" spans="1:5" x14ac:dyDescent="0.25">
      <c r="A37" s="16" t="s">
        <v>39</v>
      </c>
      <c r="E37" s="17" t="str">
        <f>IF(OR(A22="",NOT(ISNUMBER(C22))),"",IF(C22&lt;=0,"",E36/C22))</f>
        <v/>
      </c>
    </row>
    <row r="39" spans="1:5" x14ac:dyDescent="0.25">
      <c r="A39" s="11"/>
      <c r="B39" s="2" t="s">
        <v>42</v>
      </c>
      <c r="C39" s="12"/>
      <c r="D39" s="5"/>
      <c r="E39" s="10" t="str">
        <f>IF(A39="","",IF(COUNTIF($H$5:$H$19,A39)&gt;1,"nome doppio, conta solo il primo",IF(ISNUMBER(MATCH(A39,'Ingredienti'!$A$5:$A$154,0)),"il nome è anche un ingrediente",IF(NOT(ISNUMBER(C39)),"«La preparazione dà» mancante",IF(C39&lt;=0,"«La preparazione dà» mancante",IF(SUM(L41:L52)&gt;0,"controllare le righe con avviso",""))))))</f>
        <v/>
      </c>
    </row>
    <row r="40" spans="1:6" x14ac:dyDescent="0.25">
      <c r="A40" s="4" t="s">
        <v>43</v>
      </c>
      <c r="B40" s="4" t="s">
        <v>44</v>
      </c>
      <c r="C40" s="4" t="s">
        <v>18</v>
      </c>
      <c r="D40" s="4" t="s">
        <v>45</v>
      </c>
      <c r="E40" s="4" t="s">
        <v>46</v>
      </c>
      <c r="F40" s="4" t="s">
        <v>24</v>
      </c>
    </row>
    <row r="41" spans="1:12" x14ac:dyDescent="0.25">
      <c r="A41" s="5"/>
      <c r="B41" s="12"/>
      <c r="C41" t="str">
        <f>IF(A41="","",IF(ISNUMBER(MATCH(A41,'Ingredienti'!$A$5:$A$154,0)),INDEX('Ingredienti'!$B$5:$B$154,MATCH(A41,'Ingredienti'!$A$5:$A$154,0)),IF(ISNUMBER(MATCH(A41,$H$5:$H$6,0)),INDEX($I$5:$I$6,MATCH(A41,$H$5:$H$6,0)),"")))</f>
        <v/>
      </c>
      <c r="D41" s="13" t="str">
        <f>IF(A41="","",IF(ISNUMBER(MATCH(A41,'Ingredienti'!$A$5:$A$154,0)),INDEX('Ingredienti'!$G$5:$G$154,MATCH(A41,'Ingredienti'!$A$5:$A$154,0)),IF(ISNUMBER(MATCH(A41,$H$5:$H$6,0)),INDEX($J$5:$J$6,MATCH(A41,$H$5:$H$6,0)),"")))</f>
        <v/>
      </c>
      <c r="E41" s="15" t="str">
        <f>IF(OR(A41="",NOT(ISNUMBER(B41)),NOT(ISNUMBER(D41))),"",ROUND(B41*D41,2))</f>
        <v/>
      </c>
      <c r="F41" s="10" t="str">
        <f>IF(A41="","",IF(A41=$A$39,"non può contenere sé stessa",IF(OR(ISNUMBER(MATCH(A41,'Ingredienti'!$A$5:$A$154,0)),ISNUMBER(MATCH(A41,$H$5:$H$6,0))),IF(NOT(ISNUMBER(D41)),"prezzo mancante",IF(NOT(ISNUMBER(B41)),"quantità mancante",IF(ISNUMBER(MATCH(A41,'Ingredienti'!$A$5:$A$154,0)),"",IF(INDEX($K$5:$K$6,MATCH(A41,$H$5:$H$6,0))&gt;0,"ricetta base incompleta","")))),IF(ISNUMBER(MATCH(A41,$H$5:$H$19,0)),"sta più in basso, spostarla in alto","non trovato"))))</f>
        <v/>
      </c>
      <c r="L41">
        <f>IF(F41="",0,1)</f>
        <v>0</v>
      </c>
    </row>
    <row r="42" spans="1:12" x14ac:dyDescent="0.25">
      <c r="A42" s="5"/>
      <c r="B42" s="12"/>
      <c r="C42" t="str">
        <f>IF(A42="","",IF(ISNUMBER(MATCH(A42,'Ingredienti'!$A$5:$A$154,0)),INDEX('Ingredienti'!$B$5:$B$154,MATCH(A42,'Ingredienti'!$A$5:$A$154,0)),IF(ISNUMBER(MATCH(A42,$H$5:$H$6,0)),INDEX($I$5:$I$6,MATCH(A42,$H$5:$H$6,0)),"")))</f>
        <v/>
      </c>
      <c r="D42" s="13" t="str">
        <f>IF(A42="","",IF(ISNUMBER(MATCH(A42,'Ingredienti'!$A$5:$A$154,0)),INDEX('Ingredienti'!$G$5:$G$154,MATCH(A42,'Ingredienti'!$A$5:$A$154,0)),IF(ISNUMBER(MATCH(A42,$H$5:$H$6,0)),INDEX($J$5:$J$6,MATCH(A42,$H$5:$H$6,0)),"")))</f>
        <v/>
      </c>
      <c r="E42" s="15" t="str">
        <f>IF(OR(A42="",NOT(ISNUMBER(B42)),NOT(ISNUMBER(D42))),"",ROUND(B42*D42,2))</f>
        <v/>
      </c>
      <c r="F42" s="10" t="str">
        <f>IF(A42="","",IF(A42=$A$39,"non può contenere sé stessa",IF(OR(ISNUMBER(MATCH(A42,'Ingredienti'!$A$5:$A$154,0)),ISNUMBER(MATCH(A42,$H$5:$H$6,0))),IF(NOT(ISNUMBER(D42)),"prezzo mancante",IF(NOT(ISNUMBER(B42)),"quantità mancante",IF(ISNUMBER(MATCH(A42,'Ingredienti'!$A$5:$A$154,0)),"",IF(INDEX($K$5:$K$6,MATCH(A42,$H$5:$H$6,0))&gt;0,"ricetta base incompleta","")))),IF(ISNUMBER(MATCH(A42,$H$5:$H$19,0)),"sta più in basso, spostarla in alto","non trovato"))))</f>
        <v/>
      </c>
      <c r="L42">
        <f>IF(F42="",0,1)</f>
        <v>0</v>
      </c>
    </row>
    <row r="43" spans="1:12" x14ac:dyDescent="0.25">
      <c r="A43" s="5"/>
      <c r="B43" s="12"/>
      <c r="C43" t="str">
        <f>IF(A43="","",IF(ISNUMBER(MATCH(A43,'Ingredienti'!$A$5:$A$154,0)),INDEX('Ingredienti'!$B$5:$B$154,MATCH(A43,'Ingredienti'!$A$5:$A$154,0)),IF(ISNUMBER(MATCH(A43,$H$5:$H$6,0)),INDEX($I$5:$I$6,MATCH(A43,$H$5:$H$6,0)),"")))</f>
        <v/>
      </c>
      <c r="D43" s="13" t="str">
        <f>IF(A43="","",IF(ISNUMBER(MATCH(A43,'Ingredienti'!$A$5:$A$154,0)),INDEX('Ingredienti'!$G$5:$G$154,MATCH(A43,'Ingredienti'!$A$5:$A$154,0)),IF(ISNUMBER(MATCH(A43,$H$5:$H$6,0)),INDEX($J$5:$J$6,MATCH(A43,$H$5:$H$6,0)),"")))</f>
        <v/>
      </c>
      <c r="E43" s="15" t="str">
        <f>IF(OR(A43="",NOT(ISNUMBER(B43)),NOT(ISNUMBER(D43))),"",ROUND(B43*D43,2))</f>
        <v/>
      </c>
      <c r="F43" s="10" t="str">
        <f>IF(A43="","",IF(A43=$A$39,"non può contenere sé stessa",IF(OR(ISNUMBER(MATCH(A43,'Ingredienti'!$A$5:$A$154,0)),ISNUMBER(MATCH(A43,$H$5:$H$6,0))),IF(NOT(ISNUMBER(D43)),"prezzo mancante",IF(NOT(ISNUMBER(B43)),"quantità mancante",IF(ISNUMBER(MATCH(A43,'Ingredienti'!$A$5:$A$154,0)),"",IF(INDEX($K$5:$K$6,MATCH(A43,$H$5:$H$6,0))&gt;0,"ricetta base incompleta","")))),IF(ISNUMBER(MATCH(A43,$H$5:$H$19,0)),"sta più in basso, spostarla in alto","non trovato"))))</f>
        <v/>
      </c>
      <c r="L43">
        <f>IF(F43="",0,1)</f>
        <v>0</v>
      </c>
    </row>
    <row r="44" spans="1:12" x14ac:dyDescent="0.25">
      <c r="A44" s="5"/>
      <c r="B44" s="12"/>
      <c r="C44" t="str">
        <f>IF(A44="","",IF(ISNUMBER(MATCH(A44,'Ingredienti'!$A$5:$A$154,0)),INDEX('Ingredienti'!$B$5:$B$154,MATCH(A44,'Ingredienti'!$A$5:$A$154,0)),IF(ISNUMBER(MATCH(A44,$H$5:$H$6,0)),INDEX($I$5:$I$6,MATCH(A44,$H$5:$H$6,0)),"")))</f>
        <v/>
      </c>
      <c r="D44" s="13" t="str">
        <f>IF(A44="","",IF(ISNUMBER(MATCH(A44,'Ingredienti'!$A$5:$A$154,0)),INDEX('Ingredienti'!$G$5:$G$154,MATCH(A44,'Ingredienti'!$A$5:$A$154,0)),IF(ISNUMBER(MATCH(A44,$H$5:$H$6,0)),INDEX($J$5:$J$6,MATCH(A44,$H$5:$H$6,0)),"")))</f>
        <v/>
      </c>
      <c r="E44" s="15" t="str">
        <f>IF(OR(A44="",NOT(ISNUMBER(B44)),NOT(ISNUMBER(D44))),"",ROUND(B44*D44,2))</f>
        <v/>
      </c>
      <c r="F44" s="10" t="str">
        <f>IF(A44="","",IF(A44=$A$39,"non può contenere sé stessa",IF(OR(ISNUMBER(MATCH(A44,'Ingredienti'!$A$5:$A$154,0)),ISNUMBER(MATCH(A44,$H$5:$H$6,0))),IF(NOT(ISNUMBER(D44)),"prezzo mancante",IF(NOT(ISNUMBER(B44)),"quantità mancante",IF(ISNUMBER(MATCH(A44,'Ingredienti'!$A$5:$A$154,0)),"",IF(INDEX($K$5:$K$6,MATCH(A44,$H$5:$H$6,0))&gt;0,"ricetta base incompleta","")))),IF(ISNUMBER(MATCH(A44,$H$5:$H$19,0)),"sta più in basso, spostarla in alto","non trovato"))))</f>
        <v/>
      </c>
      <c r="L44">
        <f>IF(F44="",0,1)</f>
        <v>0</v>
      </c>
    </row>
    <row r="45" spans="1:12" x14ac:dyDescent="0.25">
      <c r="A45" s="5"/>
      <c r="B45" s="12"/>
      <c r="C45" t="str">
        <f>IF(A45="","",IF(ISNUMBER(MATCH(A45,'Ingredienti'!$A$5:$A$154,0)),INDEX('Ingredienti'!$B$5:$B$154,MATCH(A45,'Ingredienti'!$A$5:$A$154,0)),IF(ISNUMBER(MATCH(A45,$H$5:$H$6,0)),INDEX($I$5:$I$6,MATCH(A45,$H$5:$H$6,0)),"")))</f>
        <v/>
      </c>
      <c r="D45" s="13" t="str">
        <f>IF(A45="","",IF(ISNUMBER(MATCH(A45,'Ingredienti'!$A$5:$A$154,0)),INDEX('Ingredienti'!$G$5:$G$154,MATCH(A45,'Ingredienti'!$A$5:$A$154,0)),IF(ISNUMBER(MATCH(A45,$H$5:$H$6,0)),INDEX($J$5:$J$6,MATCH(A45,$H$5:$H$6,0)),"")))</f>
        <v/>
      </c>
      <c r="E45" s="15" t="str">
        <f>IF(OR(A45="",NOT(ISNUMBER(B45)),NOT(ISNUMBER(D45))),"",ROUND(B45*D45,2))</f>
        <v/>
      </c>
      <c r="F45" s="10" t="str">
        <f>IF(A45="","",IF(A45=$A$39,"non può contenere sé stessa",IF(OR(ISNUMBER(MATCH(A45,'Ingredienti'!$A$5:$A$154,0)),ISNUMBER(MATCH(A45,$H$5:$H$6,0))),IF(NOT(ISNUMBER(D45)),"prezzo mancante",IF(NOT(ISNUMBER(B45)),"quantità mancante",IF(ISNUMBER(MATCH(A45,'Ingredienti'!$A$5:$A$154,0)),"",IF(INDEX($K$5:$K$6,MATCH(A45,$H$5:$H$6,0))&gt;0,"ricetta base incompleta","")))),IF(ISNUMBER(MATCH(A45,$H$5:$H$19,0)),"sta più in basso, spostarla in alto","non trovato"))))</f>
        <v/>
      </c>
      <c r="L45">
        <f>IF(F45="",0,1)</f>
        <v>0</v>
      </c>
    </row>
    <row r="46" spans="1:12" x14ac:dyDescent="0.25">
      <c r="A46" s="5"/>
      <c r="B46" s="12"/>
      <c r="C46" t="str">
        <f>IF(A46="","",IF(ISNUMBER(MATCH(A46,'Ingredienti'!$A$5:$A$154,0)),INDEX('Ingredienti'!$B$5:$B$154,MATCH(A46,'Ingredienti'!$A$5:$A$154,0)),IF(ISNUMBER(MATCH(A46,$H$5:$H$6,0)),INDEX($I$5:$I$6,MATCH(A46,$H$5:$H$6,0)),"")))</f>
        <v/>
      </c>
      <c r="D46" s="13" t="str">
        <f>IF(A46="","",IF(ISNUMBER(MATCH(A46,'Ingredienti'!$A$5:$A$154,0)),INDEX('Ingredienti'!$G$5:$G$154,MATCH(A46,'Ingredienti'!$A$5:$A$154,0)),IF(ISNUMBER(MATCH(A46,$H$5:$H$6,0)),INDEX($J$5:$J$6,MATCH(A46,$H$5:$H$6,0)),"")))</f>
        <v/>
      </c>
      <c r="E46" s="15" t="str">
        <f>IF(OR(A46="",NOT(ISNUMBER(B46)),NOT(ISNUMBER(D46))),"",ROUND(B46*D46,2))</f>
        <v/>
      </c>
      <c r="F46" s="10" t="str">
        <f>IF(A46="","",IF(A46=$A$39,"non può contenere sé stessa",IF(OR(ISNUMBER(MATCH(A46,'Ingredienti'!$A$5:$A$154,0)),ISNUMBER(MATCH(A46,$H$5:$H$6,0))),IF(NOT(ISNUMBER(D46)),"prezzo mancante",IF(NOT(ISNUMBER(B46)),"quantità mancante",IF(ISNUMBER(MATCH(A46,'Ingredienti'!$A$5:$A$154,0)),"",IF(INDEX($K$5:$K$6,MATCH(A46,$H$5:$H$6,0))&gt;0,"ricetta base incompleta","")))),IF(ISNUMBER(MATCH(A46,$H$5:$H$19,0)),"sta più in basso, spostarla in alto","non trovato"))))</f>
        <v/>
      </c>
      <c r="L46">
        <f>IF(F46="",0,1)</f>
        <v>0</v>
      </c>
    </row>
    <row r="47" spans="1:12" x14ac:dyDescent="0.25">
      <c r="A47" s="5"/>
      <c r="B47" s="12"/>
      <c r="C47" t="str">
        <f>IF(A47="","",IF(ISNUMBER(MATCH(A47,'Ingredienti'!$A$5:$A$154,0)),INDEX('Ingredienti'!$B$5:$B$154,MATCH(A47,'Ingredienti'!$A$5:$A$154,0)),IF(ISNUMBER(MATCH(A47,$H$5:$H$6,0)),INDEX($I$5:$I$6,MATCH(A47,$H$5:$H$6,0)),"")))</f>
        <v/>
      </c>
      <c r="D47" s="13" t="str">
        <f>IF(A47="","",IF(ISNUMBER(MATCH(A47,'Ingredienti'!$A$5:$A$154,0)),INDEX('Ingredienti'!$G$5:$G$154,MATCH(A47,'Ingredienti'!$A$5:$A$154,0)),IF(ISNUMBER(MATCH(A47,$H$5:$H$6,0)),INDEX($J$5:$J$6,MATCH(A47,$H$5:$H$6,0)),"")))</f>
        <v/>
      </c>
      <c r="E47" s="15" t="str">
        <f>IF(OR(A47="",NOT(ISNUMBER(B47)),NOT(ISNUMBER(D47))),"",ROUND(B47*D47,2))</f>
        <v/>
      </c>
      <c r="F47" s="10" t="str">
        <f>IF(A47="","",IF(A47=$A$39,"non può contenere sé stessa",IF(OR(ISNUMBER(MATCH(A47,'Ingredienti'!$A$5:$A$154,0)),ISNUMBER(MATCH(A47,$H$5:$H$6,0))),IF(NOT(ISNUMBER(D47)),"prezzo mancante",IF(NOT(ISNUMBER(B47)),"quantità mancante",IF(ISNUMBER(MATCH(A47,'Ingredienti'!$A$5:$A$154,0)),"",IF(INDEX($K$5:$K$6,MATCH(A47,$H$5:$H$6,0))&gt;0,"ricetta base incompleta","")))),IF(ISNUMBER(MATCH(A47,$H$5:$H$19,0)),"sta più in basso, spostarla in alto","non trovato"))))</f>
        <v/>
      </c>
      <c r="L47">
        <f>IF(F47="",0,1)</f>
        <v>0</v>
      </c>
    </row>
    <row r="48" spans="1:12" x14ac:dyDescent="0.25">
      <c r="A48" s="5"/>
      <c r="B48" s="12"/>
      <c r="C48" t="str">
        <f>IF(A48="","",IF(ISNUMBER(MATCH(A48,'Ingredienti'!$A$5:$A$154,0)),INDEX('Ingredienti'!$B$5:$B$154,MATCH(A48,'Ingredienti'!$A$5:$A$154,0)),IF(ISNUMBER(MATCH(A48,$H$5:$H$6,0)),INDEX($I$5:$I$6,MATCH(A48,$H$5:$H$6,0)),"")))</f>
        <v/>
      </c>
      <c r="D48" s="13" t="str">
        <f>IF(A48="","",IF(ISNUMBER(MATCH(A48,'Ingredienti'!$A$5:$A$154,0)),INDEX('Ingredienti'!$G$5:$G$154,MATCH(A48,'Ingredienti'!$A$5:$A$154,0)),IF(ISNUMBER(MATCH(A48,$H$5:$H$6,0)),INDEX($J$5:$J$6,MATCH(A48,$H$5:$H$6,0)),"")))</f>
        <v/>
      </c>
      <c r="E48" s="15" t="str">
        <f>IF(OR(A48="",NOT(ISNUMBER(B48)),NOT(ISNUMBER(D48))),"",ROUND(B48*D48,2))</f>
        <v/>
      </c>
      <c r="F48" s="10" t="str">
        <f>IF(A48="","",IF(A48=$A$39,"non può contenere sé stessa",IF(OR(ISNUMBER(MATCH(A48,'Ingredienti'!$A$5:$A$154,0)),ISNUMBER(MATCH(A48,$H$5:$H$6,0))),IF(NOT(ISNUMBER(D48)),"prezzo mancante",IF(NOT(ISNUMBER(B48)),"quantità mancante",IF(ISNUMBER(MATCH(A48,'Ingredienti'!$A$5:$A$154,0)),"",IF(INDEX($K$5:$K$6,MATCH(A48,$H$5:$H$6,0))&gt;0,"ricetta base incompleta","")))),IF(ISNUMBER(MATCH(A48,$H$5:$H$19,0)),"sta più in basso, spostarla in alto","non trovato"))))</f>
        <v/>
      </c>
      <c r="L48">
        <f>IF(F48="",0,1)</f>
        <v>0</v>
      </c>
    </row>
    <row r="49" spans="1:12" x14ac:dyDescent="0.25">
      <c r="A49" s="5"/>
      <c r="B49" s="12"/>
      <c r="C49" t="str">
        <f>IF(A49="","",IF(ISNUMBER(MATCH(A49,'Ingredienti'!$A$5:$A$154,0)),INDEX('Ingredienti'!$B$5:$B$154,MATCH(A49,'Ingredienti'!$A$5:$A$154,0)),IF(ISNUMBER(MATCH(A49,$H$5:$H$6,0)),INDEX($I$5:$I$6,MATCH(A49,$H$5:$H$6,0)),"")))</f>
        <v/>
      </c>
      <c r="D49" s="13" t="str">
        <f>IF(A49="","",IF(ISNUMBER(MATCH(A49,'Ingredienti'!$A$5:$A$154,0)),INDEX('Ingredienti'!$G$5:$G$154,MATCH(A49,'Ingredienti'!$A$5:$A$154,0)),IF(ISNUMBER(MATCH(A49,$H$5:$H$6,0)),INDEX($J$5:$J$6,MATCH(A49,$H$5:$H$6,0)),"")))</f>
        <v/>
      </c>
      <c r="E49" s="15" t="str">
        <f>IF(OR(A49="",NOT(ISNUMBER(B49)),NOT(ISNUMBER(D49))),"",ROUND(B49*D49,2))</f>
        <v/>
      </c>
      <c r="F49" s="10" t="str">
        <f>IF(A49="","",IF(A49=$A$39,"non può contenere sé stessa",IF(OR(ISNUMBER(MATCH(A49,'Ingredienti'!$A$5:$A$154,0)),ISNUMBER(MATCH(A49,$H$5:$H$6,0))),IF(NOT(ISNUMBER(D49)),"prezzo mancante",IF(NOT(ISNUMBER(B49)),"quantità mancante",IF(ISNUMBER(MATCH(A49,'Ingredienti'!$A$5:$A$154,0)),"",IF(INDEX($K$5:$K$6,MATCH(A49,$H$5:$H$6,0))&gt;0,"ricetta base incompleta","")))),IF(ISNUMBER(MATCH(A49,$H$5:$H$19,0)),"sta più in basso, spostarla in alto","non trovato"))))</f>
        <v/>
      </c>
      <c r="L49">
        <f>IF(F49="",0,1)</f>
        <v>0</v>
      </c>
    </row>
    <row r="50" spans="1:12" x14ac:dyDescent="0.25">
      <c r="A50" s="5"/>
      <c r="B50" s="12"/>
      <c r="C50" t="str">
        <f>IF(A50="","",IF(ISNUMBER(MATCH(A50,'Ingredienti'!$A$5:$A$154,0)),INDEX('Ingredienti'!$B$5:$B$154,MATCH(A50,'Ingredienti'!$A$5:$A$154,0)),IF(ISNUMBER(MATCH(A50,$H$5:$H$6,0)),INDEX($I$5:$I$6,MATCH(A50,$H$5:$H$6,0)),"")))</f>
        <v/>
      </c>
      <c r="D50" s="13" t="str">
        <f>IF(A50="","",IF(ISNUMBER(MATCH(A50,'Ingredienti'!$A$5:$A$154,0)),INDEX('Ingredienti'!$G$5:$G$154,MATCH(A50,'Ingredienti'!$A$5:$A$154,0)),IF(ISNUMBER(MATCH(A50,$H$5:$H$6,0)),INDEX($J$5:$J$6,MATCH(A50,$H$5:$H$6,0)),"")))</f>
        <v/>
      </c>
      <c r="E50" s="15" t="str">
        <f>IF(OR(A50="",NOT(ISNUMBER(B50)),NOT(ISNUMBER(D50))),"",ROUND(B50*D50,2))</f>
        <v/>
      </c>
      <c r="F50" s="10" t="str">
        <f>IF(A50="","",IF(A50=$A$39,"non può contenere sé stessa",IF(OR(ISNUMBER(MATCH(A50,'Ingredienti'!$A$5:$A$154,0)),ISNUMBER(MATCH(A50,$H$5:$H$6,0))),IF(NOT(ISNUMBER(D50)),"prezzo mancante",IF(NOT(ISNUMBER(B50)),"quantità mancante",IF(ISNUMBER(MATCH(A50,'Ingredienti'!$A$5:$A$154,0)),"",IF(INDEX($K$5:$K$6,MATCH(A50,$H$5:$H$6,0))&gt;0,"ricetta base incompleta","")))),IF(ISNUMBER(MATCH(A50,$H$5:$H$19,0)),"sta più in basso, spostarla in alto","non trovato"))))</f>
        <v/>
      </c>
      <c r="L50">
        <f>IF(F50="",0,1)</f>
        <v>0</v>
      </c>
    </row>
    <row r="51" spans="1:12" x14ac:dyDescent="0.25">
      <c r="A51" s="5"/>
      <c r="B51" s="12"/>
      <c r="C51" t="str">
        <f>IF(A51="","",IF(ISNUMBER(MATCH(A51,'Ingredienti'!$A$5:$A$154,0)),INDEX('Ingredienti'!$B$5:$B$154,MATCH(A51,'Ingredienti'!$A$5:$A$154,0)),IF(ISNUMBER(MATCH(A51,$H$5:$H$6,0)),INDEX($I$5:$I$6,MATCH(A51,$H$5:$H$6,0)),"")))</f>
        <v/>
      </c>
      <c r="D51" s="13" t="str">
        <f>IF(A51="","",IF(ISNUMBER(MATCH(A51,'Ingredienti'!$A$5:$A$154,0)),INDEX('Ingredienti'!$G$5:$G$154,MATCH(A51,'Ingredienti'!$A$5:$A$154,0)),IF(ISNUMBER(MATCH(A51,$H$5:$H$6,0)),INDEX($J$5:$J$6,MATCH(A51,$H$5:$H$6,0)),"")))</f>
        <v/>
      </c>
      <c r="E51" s="15" t="str">
        <f>IF(OR(A51="",NOT(ISNUMBER(B51)),NOT(ISNUMBER(D51))),"",ROUND(B51*D51,2))</f>
        <v/>
      </c>
      <c r="F51" s="10" t="str">
        <f>IF(A51="","",IF(A51=$A$39,"non può contenere sé stessa",IF(OR(ISNUMBER(MATCH(A51,'Ingredienti'!$A$5:$A$154,0)),ISNUMBER(MATCH(A51,$H$5:$H$6,0))),IF(NOT(ISNUMBER(D51)),"prezzo mancante",IF(NOT(ISNUMBER(B51)),"quantità mancante",IF(ISNUMBER(MATCH(A51,'Ingredienti'!$A$5:$A$154,0)),"",IF(INDEX($K$5:$K$6,MATCH(A51,$H$5:$H$6,0))&gt;0,"ricetta base incompleta","")))),IF(ISNUMBER(MATCH(A51,$H$5:$H$19,0)),"sta più in basso, spostarla in alto","non trovato"))))</f>
        <v/>
      </c>
      <c r="L51">
        <f>IF(F51="",0,1)</f>
        <v>0</v>
      </c>
    </row>
    <row r="52" spans="1:12" x14ac:dyDescent="0.25">
      <c r="A52" s="5"/>
      <c r="B52" s="12"/>
      <c r="C52" t="str">
        <f>IF(A52="","",IF(ISNUMBER(MATCH(A52,'Ingredienti'!$A$5:$A$154,0)),INDEX('Ingredienti'!$B$5:$B$154,MATCH(A52,'Ingredienti'!$A$5:$A$154,0)),IF(ISNUMBER(MATCH(A52,$H$5:$H$6,0)),INDEX($I$5:$I$6,MATCH(A52,$H$5:$H$6,0)),"")))</f>
        <v/>
      </c>
      <c r="D52" s="13" t="str">
        <f>IF(A52="","",IF(ISNUMBER(MATCH(A52,'Ingredienti'!$A$5:$A$154,0)),INDEX('Ingredienti'!$G$5:$G$154,MATCH(A52,'Ingredienti'!$A$5:$A$154,0)),IF(ISNUMBER(MATCH(A52,$H$5:$H$6,0)),INDEX($J$5:$J$6,MATCH(A52,$H$5:$H$6,0)),"")))</f>
        <v/>
      </c>
      <c r="E52" s="15" t="str">
        <f>IF(OR(A52="",NOT(ISNUMBER(B52)),NOT(ISNUMBER(D52))),"",ROUND(B52*D52,2))</f>
        <v/>
      </c>
      <c r="F52" s="10" t="str">
        <f>IF(A52="","",IF(A52=$A$39,"non può contenere sé stessa",IF(OR(ISNUMBER(MATCH(A52,'Ingredienti'!$A$5:$A$154,0)),ISNUMBER(MATCH(A52,$H$5:$H$6,0))),IF(NOT(ISNUMBER(D52)),"prezzo mancante",IF(NOT(ISNUMBER(B52)),"quantità mancante",IF(ISNUMBER(MATCH(A52,'Ingredienti'!$A$5:$A$154,0)),"",IF(INDEX($K$5:$K$6,MATCH(A52,$H$5:$H$6,0))&gt;0,"ricetta base incompleta","")))),IF(ISNUMBER(MATCH(A52,$H$5:$H$19,0)),"sta più in basso, spostarla in alto","non trovato"))))</f>
        <v/>
      </c>
      <c r="L52">
        <f>IF(F52="",0,1)</f>
        <v>0</v>
      </c>
    </row>
    <row r="53" spans="1:5" x14ac:dyDescent="0.25">
      <c r="A53" s="16" t="s">
        <v>47</v>
      </c>
      <c r="E53" s="9" t="str">
        <f>IF(A39="","",ROUND(SUM(E41:E52),2))</f>
        <v/>
      </c>
    </row>
    <row r="54" spans="1:5" x14ac:dyDescent="0.25">
      <c r="A54" s="16" t="s">
        <v>39</v>
      </c>
      <c r="E54" s="17" t="str">
        <f>IF(OR(A39="",NOT(ISNUMBER(C39))),"",IF(C39&lt;=0,"",E53/C39))</f>
        <v/>
      </c>
    </row>
    <row r="56" spans="1:5" x14ac:dyDescent="0.25">
      <c r="A56" s="11"/>
      <c r="B56" s="2" t="s">
        <v>42</v>
      </c>
      <c r="C56" s="12"/>
      <c r="D56" s="5"/>
      <c r="E56" s="10" t="str">
        <f>IF(A56="","",IF(COUNTIF($H$5:$H$19,A56)&gt;1,"nome doppio, conta solo il primo",IF(ISNUMBER(MATCH(A56,'Ingredienti'!$A$5:$A$154,0)),"il nome è anche un ingrediente",IF(NOT(ISNUMBER(C56)),"«La preparazione dà» mancante",IF(C56&lt;=0,"«La preparazione dà» mancante",IF(SUM(L58:L69)&gt;0,"controllare le righe con avviso",""))))))</f>
        <v/>
      </c>
    </row>
    <row r="57" spans="1:6" x14ac:dyDescent="0.25">
      <c r="A57" s="4" t="s">
        <v>43</v>
      </c>
      <c r="B57" s="4" t="s">
        <v>44</v>
      </c>
      <c r="C57" s="4" t="s">
        <v>18</v>
      </c>
      <c r="D57" s="4" t="s">
        <v>45</v>
      </c>
      <c r="E57" s="4" t="s">
        <v>46</v>
      </c>
      <c r="F57" s="4" t="s">
        <v>24</v>
      </c>
    </row>
    <row r="58" spans="1:12" x14ac:dyDescent="0.25">
      <c r="A58" s="5"/>
      <c r="B58" s="12"/>
      <c r="C58" t="str">
        <f>IF(A58="","",IF(ISNUMBER(MATCH(A58,'Ingredienti'!$A$5:$A$154,0)),INDEX('Ingredienti'!$B$5:$B$154,MATCH(A58,'Ingredienti'!$A$5:$A$154,0)),IF(ISNUMBER(MATCH(A58,$H$5:$H$7,0)),INDEX($I$5:$I$7,MATCH(A58,$H$5:$H$7,0)),"")))</f>
        <v/>
      </c>
      <c r="D58" s="13" t="str">
        <f>IF(A58="","",IF(ISNUMBER(MATCH(A58,'Ingredienti'!$A$5:$A$154,0)),INDEX('Ingredienti'!$G$5:$G$154,MATCH(A58,'Ingredienti'!$A$5:$A$154,0)),IF(ISNUMBER(MATCH(A58,$H$5:$H$7,0)),INDEX($J$5:$J$7,MATCH(A58,$H$5:$H$7,0)),"")))</f>
        <v/>
      </c>
      <c r="E58" s="15" t="str">
        <f>IF(OR(A58="",NOT(ISNUMBER(B58)),NOT(ISNUMBER(D58))),"",ROUND(B58*D58,2))</f>
        <v/>
      </c>
      <c r="F58" s="10" t="str">
        <f>IF(A58="","",IF(A58=$A$56,"non può contenere sé stessa",IF(OR(ISNUMBER(MATCH(A58,'Ingredienti'!$A$5:$A$154,0)),ISNUMBER(MATCH(A58,$H$5:$H$7,0))),IF(NOT(ISNUMBER(D58)),"prezzo mancante",IF(NOT(ISNUMBER(B58)),"quantità mancante",IF(ISNUMBER(MATCH(A58,'Ingredienti'!$A$5:$A$154,0)),"",IF(INDEX($K$5:$K$7,MATCH(A58,$H$5:$H$7,0))&gt;0,"ricetta base incompleta","")))),IF(ISNUMBER(MATCH(A58,$H$5:$H$19,0)),"sta più in basso, spostarla in alto","non trovato"))))</f>
        <v/>
      </c>
      <c r="L58">
        <f>IF(F58="",0,1)</f>
        <v>0</v>
      </c>
    </row>
    <row r="59" spans="1:12" x14ac:dyDescent="0.25">
      <c r="A59" s="5"/>
      <c r="B59" s="12"/>
      <c r="C59" t="str">
        <f>IF(A59="","",IF(ISNUMBER(MATCH(A59,'Ingredienti'!$A$5:$A$154,0)),INDEX('Ingredienti'!$B$5:$B$154,MATCH(A59,'Ingredienti'!$A$5:$A$154,0)),IF(ISNUMBER(MATCH(A59,$H$5:$H$7,0)),INDEX($I$5:$I$7,MATCH(A59,$H$5:$H$7,0)),"")))</f>
        <v/>
      </c>
      <c r="D59" s="13" t="str">
        <f>IF(A59="","",IF(ISNUMBER(MATCH(A59,'Ingredienti'!$A$5:$A$154,0)),INDEX('Ingredienti'!$G$5:$G$154,MATCH(A59,'Ingredienti'!$A$5:$A$154,0)),IF(ISNUMBER(MATCH(A59,$H$5:$H$7,0)),INDEX($J$5:$J$7,MATCH(A59,$H$5:$H$7,0)),"")))</f>
        <v/>
      </c>
      <c r="E59" s="15" t="str">
        <f>IF(OR(A59="",NOT(ISNUMBER(B59)),NOT(ISNUMBER(D59))),"",ROUND(B59*D59,2))</f>
        <v/>
      </c>
      <c r="F59" s="10" t="str">
        <f>IF(A59="","",IF(A59=$A$56,"non può contenere sé stessa",IF(OR(ISNUMBER(MATCH(A59,'Ingredienti'!$A$5:$A$154,0)),ISNUMBER(MATCH(A59,$H$5:$H$7,0))),IF(NOT(ISNUMBER(D59)),"prezzo mancante",IF(NOT(ISNUMBER(B59)),"quantità mancante",IF(ISNUMBER(MATCH(A59,'Ingredienti'!$A$5:$A$154,0)),"",IF(INDEX($K$5:$K$7,MATCH(A59,$H$5:$H$7,0))&gt;0,"ricetta base incompleta","")))),IF(ISNUMBER(MATCH(A59,$H$5:$H$19,0)),"sta più in basso, spostarla in alto","non trovato"))))</f>
        <v/>
      </c>
      <c r="L59">
        <f>IF(F59="",0,1)</f>
        <v>0</v>
      </c>
    </row>
    <row r="60" spans="1:12" x14ac:dyDescent="0.25">
      <c r="A60" s="5"/>
      <c r="B60" s="12"/>
      <c r="C60" t="str">
        <f>IF(A60="","",IF(ISNUMBER(MATCH(A60,'Ingredienti'!$A$5:$A$154,0)),INDEX('Ingredienti'!$B$5:$B$154,MATCH(A60,'Ingredienti'!$A$5:$A$154,0)),IF(ISNUMBER(MATCH(A60,$H$5:$H$7,0)),INDEX($I$5:$I$7,MATCH(A60,$H$5:$H$7,0)),"")))</f>
        <v/>
      </c>
      <c r="D60" s="13" t="str">
        <f>IF(A60="","",IF(ISNUMBER(MATCH(A60,'Ingredienti'!$A$5:$A$154,0)),INDEX('Ingredienti'!$G$5:$G$154,MATCH(A60,'Ingredienti'!$A$5:$A$154,0)),IF(ISNUMBER(MATCH(A60,$H$5:$H$7,0)),INDEX($J$5:$J$7,MATCH(A60,$H$5:$H$7,0)),"")))</f>
        <v/>
      </c>
      <c r="E60" s="15" t="str">
        <f>IF(OR(A60="",NOT(ISNUMBER(B60)),NOT(ISNUMBER(D60))),"",ROUND(B60*D60,2))</f>
        <v/>
      </c>
      <c r="F60" s="10" t="str">
        <f>IF(A60="","",IF(A60=$A$56,"non può contenere sé stessa",IF(OR(ISNUMBER(MATCH(A60,'Ingredienti'!$A$5:$A$154,0)),ISNUMBER(MATCH(A60,$H$5:$H$7,0))),IF(NOT(ISNUMBER(D60)),"prezzo mancante",IF(NOT(ISNUMBER(B60)),"quantità mancante",IF(ISNUMBER(MATCH(A60,'Ingredienti'!$A$5:$A$154,0)),"",IF(INDEX($K$5:$K$7,MATCH(A60,$H$5:$H$7,0))&gt;0,"ricetta base incompleta","")))),IF(ISNUMBER(MATCH(A60,$H$5:$H$19,0)),"sta più in basso, spostarla in alto","non trovato"))))</f>
        <v/>
      </c>
      <c r="L60">
        <f>IF(F60="",0,1)</f>
        <v>0</v>
      </c>
    </row>
    <row r="61" spans="1:12" x14ac:dyDescent="0.25">
      <c r="A61" s="5"/>
      <c r="B61" s="12"/>
      <c r="C61" t="str">
        <f>IF(A61="","",IF(ISNUMBER(MATCH(A61,'Ingredienti'!$A$5:$A$154,0)),INDEX('Ingredienti'!$B$5:$B$154,MATCH(A61,'Ingredienti'!$A$5:$A$154,0)),IF(ISNUMBER(MATCH(A61,$H$5:$H$7,0)),INDEX($I$5:$I$7,MATCH(A61,$H$5:$H$7,0)),"")))</f>
        <v/>
      </c>
      <c r="D61" s="13" t="str">
        <f>IF(A61="","",IF(ISNUMBER(MATCH(A61,'Ingredienti'!$A$5:$A$154,0)),INDEX('Ingredienti'!$G$5:$G$154,MATCH(A61,'Ingredienti'!$A$5:$A$154,0)),IF(ISNUMBER(MATCH(A61,$H$5:$H$7,0)),INDEX($J$5:$J$7,MATCH(A61,$H$5:$H$7,0)),"")))</f>
        <v/>
      </c>
      <c r="E61" s="15" t="str">
        <f>IF(OR(A61="",NOT(ISNUMBER(B61)),NOT(ISNUMBER(D61))),"",ROUND(B61*D61,2))</f>
        <v/>
      </c>
      <c r="F61" s="10" t="str">
        <f>IF(A61="","",IF(A61=$A$56,"non può contenere sé stessa",IF(OR(ISNUMBER(MATCH(A61,'Ingredienti'!$A$5:$A$154,0)),ISNUMBER(MATCH(A61,$H$5:$H$7,0))),IF(NOT(ISNUMBER(D61)),"prezzo mancante",IF(NOT(ISNUMBER(B61)),"quantità mancante",IF(ISNUMBER(MATCH(A61,'Ingredienti'!$A$5:$A$154,0)),"",IF(INDEX($K$5:$K$7,MATCH(A61,$H$5:$H$7,0))&gt;0,"ricetta base incompleta","")))),IF(ISNUMBER(MATCH(A61,$H$5:$H$19,0)),"sta più in basso, spostarla in alto","non trovato"))))</f>
        <v/>
      </c>
      <c r="L61">
        <f>IF(F61="",0,1)</f>
        <v>0</v>
      </c>
    </row>
    <row r="62" spans="1:12" x14ac:dyDescent="0.25">
      <c r="A62" s="5"/>
      <c r="B62" s="12"/>
      <c r="C62" t="str">
        <f>IF(A62="","",IF(ISNUMBER(MATCH(A62,'Ingredienti'!$A$5:$A$154,0)),INDEX('Ingredienti'!$B$5:$B$154,MATCH(A62,'Ingredienti'!$A$5:$A$154,0)),IF(ISNUMBER(MATCH(A62,$H$5:$H$7,0)),INDEX($I$5:$I$7,MATCH(A62,$H$5:$H$7,0)),"")))</f>
        <v/>
      </c>
      <c r="D62" s="13" t="str">
        <f>IF(A62="","",IF(ISNUMBER(MATCH(A62,'Ingredienti'!$A$5:$A$154,0)),INDEX('Ingredienti'!$G$5:$G$154,MATCH(A62,'Ingredienti'!$A$5:$A$154,0)),IF(ISNUMBER(MATCH(A62,$H$5:$H$7,0)),INDEX($J$5:$J$7,MATCH(A62,$H$5:$H$7,0)),"")))</f>
        <v/>
      </c>
      <c r="E62" s="15" t="str">
        <f>IF(OR(A62="",NOT(ISNUMBER(B62)),NOT(ISNUMBER(D62))),"",ROUND(B62*D62,2))</f>
        <v/>
      </c>
      <c r="F62" s="10" t="str">
        <f>IF(A62="","",IF(A62=$A$56,"non può contenere sé stessa",IF(OR(ISNUMBER(MATCH(A62,'Ingredienti'!$A$5:$A$154,0)),ISNUMBER(MATCH(A62,$H$5:$H$7,0))),IF(NOT(ISNUMBER(D62)),"prezzo mancante",IF(NOT(ISNUMBER(B62)),"quantità mancante",IF(ISNUMBER(MATCH(A62,'Ingredienti'!$A$5:$A$154,0)),"",IF(INDEX($K$5:$K$7,MATCH(A62,$H$5:$H$7,0))&gt;0,"ricetta base incompleta","")))),IF(ISNUMBER(MATCH(A62,$H$5:$H$19,0)),"sta più in basso, spostarla in alto","non trovato"))))</f>
        <v/>
      </c>
      <c r="L62">
        <f>IF(F62="",0,1)</f>
        <v>0</v>
      </c>
    </row>
    <row r="63" spans="1:12" x14ac:dyDescent="0.25">
      <c r="A63" s="5"/>
      <c r="B63" s="12"/>
      <c r="C63" t="str">
        <f>IF(A63="","",IF(ISNUMBER(MATCH(A63,'Ingredienti'!$A$5:$A$154,0)),INDEX('Ingredienti'!$B$5:$B$154,MATCH(A63,'Ingredienti'!$A$5:$A$154,0)),IF(ISNUMBER(MATCH(A63,$H$5:$H$7,0)),INDEX($I$5:$I$7,MATCH(A63,$H$5:$H$7,0)),"")))</f>
        <v/>
      </c>
      <c r="D63" s="13" t="str">
        <f>IF(A63="","",IF(ISNUMBER(MATCH(A63,'Ingredienti'!$A$5:$A$154,0)),INDEX('Ingredienti'!$G$5:$G$154,MATCH(A63,'Ingredienti'!$A$5:$A$154,0)),IF(ISNUMBER(MATCH(A63,$H$5:$H$7,0)),INDEX($J$5:$J$7,MATCH(A63,$H$5:$H$7,0)),"")))</f>
        <v/>
      </c>
      <c r="E63" s="15" t="str">
        <f>IF(OR(A63="",NOT(ISNUMBER(B63)),NOT(ISNUMBER(D63))),"",ROUND(B63*D63,2))</f>
        <v/>
      </c>
      <c r="F63" s="10" t="str">
        <f>IF(A63="","",IF(A63=$A$56,"non può contenere sé stessa",IF(OR(ISNUMBER(MATCH(A63,'Ingredienti'!$A$5:$A$154,0)),ISNUMBER(MATCH(A63,$H$5:$H$7,0))),IF(NOT(ISNUMBER(D63)),"prezzo mancante",IF(NOT(ISNUMBER(B63)),"quantità mancante",IF(ISNUMBER(MATCH(A63,'Ingredienti'!$A$5:$A$154,0)),"",IF(INDEX($K$5:$K$7,MATCH(A63,$H$5:$H$7,0))&gt;0,"ricetta base incompleta","")))),IF(ISNUMBER(MATCH(A63,$H$5:$H$19,0)),"sta più in basso, spostarla in alto","non trovato"))))</f>
        <v/>
      </c>
      <c r="L63">
        <f>IF(F63="",0,1)</f>
        <v>0</v>
      </c>
    </row>
    <row r="64" spans="1:12" x14ac:dyDescent="0.25">
      <c r="A64" s="5"/>
      <c r="B64" s="12"/>
      <c r="C64" t="str">
        <f>IF(A64="","",IF(ISNUMBER(MATCH(A64,'Ingredienti'!$A$5:$A$154,0)),INDEX('Ingredienti'!$B$5:$B$154,MATCH(A64,'Ingredienti'!$A$5:$A$154,0)),IF(ISNUMBER(MATCH(A64,$H$5:$H$7,0)),INDEX($I$5:$I$7,MATCH(A64,$H$5:$H$7,0)),"")))</f>
        <v/>
      </c>
      <c r="D64" s="13" t="str">
        <f>IF(A64="","",IF(ISNUMBER(MATCH(A64,'Ingredienti'!$A$5:$A$154,0)),INDEX('Ingredienti'!$G$5:$G$154,MATCH(A64,'Ingredienti'!$A$5:$A$154,0)),IF(ISNUMBER(MATCH(A64,$H$5:$H$7,0)),INDEX($J$5:$J$7,MATCH(A64,$H$5:$H$7,0)),"")))</f>
        <v/>
      </c>
      <c r="E64" s="15" t="str">
        <f>IF(OR(A64="",NOT(ISNUMBER(B64)),NOT(ISNUMBER(D64))),"",ROUND(B64*D64,2))</f>
        <v/>
      </c>
      <c r="F64" s="10" t="str">
        <f>IF(A64="","",IF(A64=$A$56,"non può contenere sé stessa",IF(OR(ISNUMBER(MATCH(A64,'Ingredienti'!$A$5:$A$154,0)),ISNUMBER(MATCH(A64,$H$5:$H$7,0))),IF(NOT(ISNUMBER(D64)),"prezzo mancante",IF(NOT(ISNUMBER(B64)),"quantità mancante",IF(ISNUMBER(MATCH(A64,'Ingredienti'!$A$5:$A$154,0)),"",IF(INDEX($K$5:$K$7,MATCH(A64,$H$5:$H$7,0))&gt;0,"ricetta base incompleta","")))),IF(ISNUMBER(MATCH(A64,$H$5:$H$19,0)),"sta più in basso, spostarla in alto","non trovato"))))</f>
        <v/>
      </c>
      <c r="L64">
        <f>IF(F64="",0,1)</f>
        <v>0</v>
      </c>
    </row>
    <row r="65" spans="1:12" x14ac:dyDescent="0.25">
      <c r="A65" s="5"/>
      <c r="B65" s="12"/>
      <c r="C65" t="str">
        <f>IF(A65="","",IF(ISNUMBER(MATCH(A65,'Ingredienti'!$A$5:$A$154,0)),INDEX('Ingredienti'!$B$5:$B$154,MATCH(A65,'Ingredienti'!$A$5:$A$154,0)),IF(ISNUMBER(MATCH(A65,$H$5:$H$7,0)),INDEX($I$5:$I$7,MATCH(A65,$H$5:$H$7,0)),"")))</f>
        <v/>
      </c>
      <c r="D65" s="13" t="str">
        <f>IF(A65="","",IF(ISNUMBER(MATCH(A65,'Ingredienti'!$A$5:$A$154,0)),INDEX('Ingredienti'!$G$5:$G$154,MATCH(A65,'Ingredienti'!$A$5:$A$154,0)),IF(ISNUMBER(MATCH(A65,$H$5:$H$7,0)),INDEX($J$5:$J$7,MATCH(A65,$H$5:$H$7,0)),"")))</f>
        <v/>
      </c>
      <c r="E65" s="15" t="str">
        <f>IF(OR(A65="",NOT(ISNUMBER(B65)),NOT(ISNUMBER(D65))),"",ROUND(B65*D65,2))</f>
        <v/>
      </c>
      <c r="F65" s="10" t="str">
        <f>IF(A65="","",IF(A65=$A$56,"non può contenere sé stessa",IF(OR(ISNUMBER(MATCH(A65,'Ingredienti'!$A$5:$A$154,0)),ISNUMBER(MATCH(A65,$H$5:$H$7,0))),IF(NOT(ISNUMBER(D65)),"prezzo mancante",IF(NOT(ISNUMBER(B65)),"quantità mancante",IF(ISNUMBER(MATCH(A65,'Ingredienti'!$A$5:$A$154,0)),"",IF(INDEX($K$5:$K$7,MATCH(A65,$H$5:$H$7,0))&gt;0,"ricetta base incompleta","")))),IF(ISNUMBER(MATCH(A65,$H$5:$H$19,0)),"sta più in basso, spostarla in alto","non trovato"))))</f>
        <v/>
      </c>
      <c r="L65">
        <f>IF(F65="",0,1)</f>
        <v>0</v>
      </c>
    </row>
    <row r="66" spans="1:12" x14ac:dyDescent="0.25">
      <c r="A66" s="5"/>
      <c r="B66" s="12"/>
      <c r="C66" t="str">
        <f>IF(A66="","",IF(ISNUMBER(MATCH(A66,'Ingredienti'!$A$5:$A$154,0)),INDEX('Ingredienti'!$B$5:$B$154,MATCH(A66,'Ingredienti'!$A$5:$A$154,0)),IF(ISNUMBER(MATCH(A66,$H$5:$H$7,0)),INDEX($I$5:$I$7,MATCH(A66,$H$5:$H$7,0)),"")))</f>
        <v/>
      </c>
      <c r="D66" s="13" t="str">
        <f>IF(A66="","",IF(ISNUMBER(MATCH(A66,'Ingredienti'!$A$5:$A$154,0)),INDEX('Ingredienti'!$G$5:$G$154,MATCH(A66,'Ingredienti'!$A$5:$A$154,0)),IF(ISNUMBER(MATCH(A66,$H$5:$H$7,0)),INDEX($J$5:$J$7,MATCH(A66,$H$5:$H$7,0)),"")))</f>
        <v/>
      </c>
      <c r="E66" s="15" t="str">
        <f>IF(OR(A66="",NOT(ISNUMBER(B66)),NOT(ISNUMBER(D66))),"",ROUND(B66*D66,2))</f>
        <v/>
      </c>
      <c r="F66" s="10" t="str">
        <f>IF(A66="","",IF(A66=$A$56,"non può contenere sé stessa",IF(OR(ISNUMBER(MATCH(A66,'Ingredienti'!$A$5:$A$154,0)),ISNUMBER(MATCH(A66,$H$5:$H$7,0))),IF(NOT(ISNUMBER(D66)),"prezzo mancante",IF(NOT(ISNUMBER(B66)),"quantità mancante",IF(ISNUMBER(MATCH(A66,'Ingredienti'!$A$5:$A$154,0)),"",IF(INDEX($K$5:$K$7,MATCH(A66,$H$5:$H$7,0))&gt;0,"ricetta base incompleta","")))),IF(ISNUMBER(MATCH(A66,$H$5:$H$19,0)),"sta più in basso, spostarla in alto","non trovato"))))</f>
        <v/>
      </c>
      <c r="L66">
        <f>IF(F66="",0,1)</f>
        <v>0</v>
      </c>
    </row>
    <row r="67" spans="1:12" x14ac:dyDescent="0.25">
      <c r="A67" s="5"/>
      <c r="B67" s="12"/>
      <c r="C67" t="str">
        <f>IF(A67="","",IF(ISNUMBER(MATCH(A67,'Ingredienti'!$A$5:$A$154,0)),INDEX('Ingredienti'!$B$5:$B$154,MATCH(A67,'Ingredienti'!$A$5:$A$154,0)),IF(ISNUMBER(MATCH(A67,$H$5:$H$7,0)),INDEX($I$5:$I$7,MATCH(A67,$H$5:$H$7,0)),"")))</f>
        <v/>
      </c>
      <c r="D67" s="13" t="str">
        <f>IF(A67="","",IF(ISNUMBER(MATCH(A67,'Ingredienti'!$A$5:$A$154,0)),INDEX('Ingredienti'!$G$5:$G$154,MATCH(A67,'Ingredienti'!$A$5:$A$154,0)),IF(ISNUMBER(MATCH(A67,$H$5:$H$7,0)),INDEX($J$5:$J$7,MATCH(A67,$H$5:$H$7,0)),"")))</f>
        <v/>
      </c>
      <c r="E67" s="15" t="str">
        <f>IF(OR(A67="",NOT(ISNUMBER(B67)),NOT(ISNUMBER(D67))),"",ROUND(B67*D67,2))</f>
        <v/>
      </c>
      <c r="F67" s="10" t="str">
        <f>IF(A67="","",IF(A67=$A$56,"non può contenere sé stessa",IF(OR(ISNUMBER(MATCH(A67,'Ingredienti'!$A$5:$A$154,0)),ISNUMBER(MATCH(A67,$H$5:$H$7,0))),IF(NOT(ISNUMBER(D67)),"prezzo mancante",IF(NOT(ISNUMBER(B67)),"quantità mancante",IF(ISNUMBER(MATCH(A67,'Ingredienti'!$A$5:$A$154,0)),"",IF(INDEX($K$5:$K$7,MATCH(A67,$H$5:$H$7,0))&gt;0,"ricetta base incompleta","")))),IF(ISNUMBER(MATCH(A67,$H$5:$H$19,0)),"sta più in basso, spostarla in alto","non trovato"))))</f>
        <v/>
      </c>
      <c r="L67">
        <f>IF(F67="",0,1)</f>
        <v>0</v>
      </c>
    </row>
    <row r="68" spans="1:12" x14ac:dyDescent="0.25">
      <c r="A68" s="5"/>
      <c r="B68" s="12"/>
      <c r="C68" t="str">
        <f>IF(A68="","",IF(ISNUMBER(MATCH(A68,'Ingredienti'!$A$5:$A$154,0)),INDEX('Ingredienti'!$B$5:$B$154,MATCH(A68,'Ingredienti'!$A$5:$A$154,0)),IF(ISNUMBER(MATCH(A68,$H$5:$H$7,0)),INDEX($I$5:$I$7,MATCH(A68,$H$5:$H$7,0)),"")))</f>
        <v/>
      </c>
      <c r="D68" s="13" t="str">
        <f>IF(A68="","",IF(ISNUMBER(MATCH(A68,'Ingredienti'!$A$5:$A$154,0)),INDEX('Ingredienti'!$G$5:$G$154,MATCH(A68,'Ingredienti'!$A$5:$A$154,0)),IF(ISNUMBER(MATCH(A68,$H$5:$H$7,0)),INDEX($J$5:$J$7,MATCH(A68,$H$5:$H$7,0)),"")))</f>
        <v/>
      </c>
      <c r="E68" s="15" t="str">
        <f>IF(OR(A68="",NOT(ISNUMBER(B68)),NOT(ISNUMBER(D68))),"",ROUND(B68*D68,2))</f>
        <v/>
      </c>
      <c r="F68" s="10" t="str">
        <f>IF(A68="","",IF(A68=$A$56,"non può contenere sé stessa",IF(OR(ISNUMBER(MATCH(A68,'Ingredienti'!$A$5:$A$154,0)),ISNUMBER(MATCH(A68,$H$5:$H$7,0))),IF(NOT(ISNUMBER(D68)),"prezzo mancante",IF(NOT(ISNUMBER(B68)),"quantità mancante",IF(ISNUMBER(MATCH(A68,'Ingredienti'!$A$5:$A$154,0)),"",IF(INDEX($K$5:$K$7,MATCH(A68,$H$5:$H$7,0))&gt;0,"ricetta base incompleta","")))),IF(ISNUMBER(MATCH(A68,$H$5:$H$19,0)),"sta più in basso, spostarla in alto","non trovato"))))</f>
        <v/>
      </c>
      <c r="L68">
        <f>IF(F68="",0,1)</f>
        <v>0</v>
      </c>
    </row>
    <row r="69" spans="1:12" x14ac:dyDescent="0.25">
      <c r="A69" s="5"/>
      <c r="B69" s="12"/>
      <c r="C69" t="str">
        <f>IF(A69="","",IF(ISNUMBER(MATCH(A69,'Ingredienti'!$A$5:$A$154,0)),INDEX('Ingredienti'!$B$5:$B$154,MATCH(A69,'Ingredienti'!$A$5:$A$154,0)),IF(ISNUMBER(MATCH(A69,$H$5:$H$7,0)),INDEX($I$5:$I$7,MATCH(A69,$H$5:$H$7,0)),"")))</f>
        <v/>
      </c>
      <c r="D69" s="13" t="str">
        <f>IF(A69="","",IF(ISNUMBER(MATCH(A69,'Ingredienti'!$A$5:$A$154,0)),INDEX('Ingredienti'!$G$5:$G$154,MATCH(A69,'Ingredienti'!$A$5:$A$154,0)),IF(ISNUMBER(MATCH(A69,$H$5:$H$7,0)),INDEX($J$5:$J$7,MATCH(A69,$H$5:$H$7,0)),"")))</f>
        <v/>
      </c>
      <c r="E69" s="15" t="str">
        <f>IF(OR(A69="",NOT(ISNUMBER(B69)),NOT(ISNUMBER(D69))),"",ROUND(B69*D69,2))</f>
        <v/>
      </c>
      <c r="F69" s="10" t="str">
        <f>IF(A69="","",IF(A69=$A$56,"non può contenere sé stessa",IF(OR(ISNUMBER(MATCH(A69,'Ingredienti'!$A$5:$A$154,0)),ISNUMBER(MATCH(A69,$H$5:$H$7,0))),IF(NOT(ISNUMBER(D69)),"prezzo mancante",IF(NOT(ISNUMBER(B69)),"quantità mancante",IF(ISNUMBER(MATCH(A69,'Ingredienti'!$A$5:$A$154,0)),"",IF(INDEX($K$5:$K$7,MATCH(A69,$H$5:$H$7,0))&gt;0,"ricetta base incompleta","")))),IF(ISNUMBER(MATCH(A69,$H$5:$H$19,0)),"sta più in basso, spostarla in alto","non trovato"))))</f>
        <v/>
      </c>
      <c r="L69">
        <f>IF(F69="",0,1)</f>
        <v>0</v>
      </c>
    </row>
    <row r="70" spans="1:5" x14ac:dyDescent="0.25">
      <c r="A70" s="16" t="s">
        <v>47</v>
      </c>
      <c r="E70" s="9" t="str">
        <f>IF(A56="","",ROUND(SUM(E58:E69),2))</f>
        <v/>
      </c>
    </row>
    <row r="71" spans="1:5" x14ac:dyDescent="0.25">
      <c r="A71" s="16" t="s">
        <v>39</v>
      </c>
      <c r="E71" s="17" t="str">
        <f>IF(OR(A56="",NOT(ISNUMBER(C56))),"",IF(C56&lt;=0,"",E70/C56))</f>
        <v/>
      </c>
    </row>
    <row r="73" spans="1:5" x14ac:dyDescent="0.25">
      <c r="A73" s="11"/>
      <c r="B73" s="2" t="s">
        <v>42</v>
      </c>
      <c r="C73" s="12"/>
      <c r="D73" s="5"/>
      <c r="E73" s="10" t="str">
        <f>IF(A73="","",IF(COUNTIF($H$5:$H$19,A73)&gt;1,"nome doppio, conta solo il primo",IF(ISNUMBER(MATCH(A73,'Ingredienti'!$A$5:$A$154,0)),"il nome è anche un ingrediente",IF(NOT(ISNUMBER(C73)),"«La preparazione dà» mancante",IF(C73&lt;=0,"«La preparazione dà» mancante",IF(SUM(L75:L86)&gt;0,"controllare le righe con avviso",""))))))</f>
        <v/>
      </c>
    </row>
    <row r="74" spans="1:6" x14ac:dyDescent="0.25">
      <c r="A74" s="4" t="s">
        <v>43</v>
      </c>
      <c r="B74" s="4" t="s">
        <v>44</v>
      </c>
      <c r="C74" s="4" t="s">
        <v>18</v>
      </c>
      <c r="D74" s="4" t="s">
        <v>45</v>
      </c>
      <c r="E74" s="4" t="s">
        <v>46</v>
      </c>
      <c r="F74" s="4" t="s">
        <v>24</v>
      </c>
    </row>
    <row r="75" spans="1:12" x14ac:dyDescent="0.25">
      <c r="A75" s="5"/>
      <c r="B75" s="12"/>
      <c r="C75" t="str">
        <f>IF(A75="","",IF(ISNUMBER(MATCH(A75,'Ingredienti'!$A$5:$A$154,0)),INDEX('Ingredienti'!$B$5:$B$154,MATCH(A75,'Ingredienti'!$A$5:$A$154,0)),IF(ISNUMBER(MATCH(A75,$H$5:$H$8,0)),INDEX($I$5:$I$8,MATCH(A75,$H$5:$H$8,0)),"")))</f>
        <v/>
      </c>
      <c r="D75" s="13" t="str">
        <f>IF(A75="","",IF(ISNUMBER(MATCH(A75,'Ingredienti'!$A$5:$A$154,0)),INDEX('Ingredienti'!$G$5:$G$154,MATCH(A75,'Ingredienti'!$A$5:$A$154,0)),IF(ISNUMBER(MATCH(A75,$H$5:$H$8,0)),INDEX($J$5:$J$8,MATCH(A75,$H$5:$H$8,0)),"")))</f>
        <v/>
      </c>
      <c r="E75" s="15" t="str">
        <f>IF(OR(A75="",NOT(ISNUMBER(B75)),NOT(ISNUMBER(D75))),"",ROUND(B75*D75,2))</f>
        <v/>
      </c>
      <c r="F75" s="10" t="str">
        <f>IF(A75="","",IF(A75=$A$73,"non può contenere sé stessa",IF(OR(ISNUMBER(MATCH(A75,'Ingredienti'!$A$5:$A$154,0)),ISNUMBER(MATCH(A75,$H$5:$H$8,0))),IF(NOT(ISNUMBER(D75)),"prezzo mancante",IF(NOT(ISNUMBER(B75)),"quantità mancante",IF(ISNUMBER(MATCH(A75,'Ingredienti'!$A$5:$A$154,0)),"",IF(INDEX($K$5:$K$8,MATCH(A75,$H$5:$H$8,0))&gt;0,"ricetta base incompleta","")))),IF(ISNUMBER(MATCH(A75,$H$5:$H$19,0)),"sta più in basso, spostarla in alto","non trovato"))))</f>
        <v/>
      </c>
      <c r="L75">
        <f>IF(F75="",0,1)</f>
        <v>0</v>
      </c>
    </row>
    <row r="76" spans="1:12" x14ac:dyDescent="0.25">
      <c r="A76" s="5"/>
      <c r="B76" s="12"/>
      <c r="C76" t="str">
        <f>IF(A76="","",IF(ISNUMBER(MATCH(A76,'Ingredienti'!$A$5:$A$154,0)),INDEX('Ingredienti'!$B$5:$B$154,MATCH(A76,'Ingredienti'!$A$5:$A$154,0)),IF(ISNUMBER(MATCH(A76,$H$5:$H$8,0)),INDEX($I$5:$I$8,MATCH(A76,$H$5:$H$8,0)),"")))</f>
        <v/>
      </c>
      <c r="D76" s="13" t="str">
        <f>IF(A76="","",IF(ISNUMBER(MATCH(A76,'Ingredienti'!$A$5:$A$154,0)),INDEX('Ingredienti'!$G$5:$G$154,MATCH(A76,'Ingredienti'!$A$5:$A$154,0)),IF(ISNUMBER(MATCH(A76,$H$5:$H$8,0)),INDEX($J$5:$J$8,MATCH(A76,$H$5:$H$8,0)),"")))</f>
        <v/>
      </c>
      <c r="E76" s="15" t="str">
        <f>IF(OR(A76="",NOT(ISNUMBER(B76)),NOT(ISNUMBER(D76))),"",ROUND(B76*D76,2))</f>
        <v/>
      </c>
      <c r="F76" s="10" t="str">
        <f>IF(A76="","",IF(A76=$A$73,"non può contenere sé stessa",IF(OR(ISNUMBER(MATCH(A76,'Ingredienti'!$A$5:$A$154,0)),ISNUMBER(MATCH(A76,$H$5:$H$8,0))),IF(NOT(ISNUMBER(D76)),"prezzo mancante",IF(NOT(ISNUMBER(B76)),"quantità mancante",IF(ISNUMBER(MATCH(A76,'Ingredienti'!$A$5:$A$154,0)),"",IF(INDEX($K$5:$K$8,MATCH(A76,$H$5:$H$8,0))&gt;0,"ricetta base incompleta","")))),IF(ISNUMBER(MATCH(A76,$H$5:$H$19,0)),"sta più in basso, spostarla in alto","non trovato"))))</f>
        <v/>
      </c>
      <c r="L76">
        <f>IF(F76="",0,1)</f>
        <v>0</v>
      </c>
    </row>
    <row r="77" spans="1:12" x14ac:dyDescent="0.25">
      <c r="A77" s="5"/>
      <c r="B77" s="12"/>
      <c r="C77" t="str">
        <f>IF(A77="","",IF(ISNUMBER(MATCH(A77,'Ingredienti'!$A$5:$A$154,0)),INDEX('Ingredienti'!$B$5:$B$154,MATCH(A77,'Ingredienti'!$A$5:$A$154,0)),IF(ISNUMBER(MATCH(A77,$H$5:$H$8,0)),INDEX($I$5:$I$8,MATCH(A77,$H$5:$H$8,0)),"")))</f>
        <v/>
      </c>
      <c r="D77" s="13" t="str">
        <f>IF(A77="","",IF(ISNUMBER(MATCH(A77,'Ingredienti'!$A$5:$A$154,0)),INDEX('Ingredienti'!$G$5:$G$154,MATCH(A77,'Ingredienti'!$A$5:$A$154,0)),IF(ISNUMBER(MATCH(A77,$H$5:$H$8,0)),INDEX($J$5:$J$8,MATCH(A77,$H$5:$H$8,0)),"")))</f>
        <v/>
      </c>
      <c r="E77" s="15" t="str">
        <f>IF(OR(A77="",NOT(ISNUMBER(B77)),NOT(ISNUMBER(D77))),"",ROUND(B77*D77,2))</f>
        <v/>
      </c>
      <c r="F77" s="10" t="str">
        <f>IF(A77="","",IF(A77=$A$73,"non può contenere sé stessa",IF(OR(ISNUMBER(MATCH(A77,'Ingredienti'!$A$5:$A$154,0)),ISNUMBER(MATCH(A77,$H$5:$H$8,0))),IF(NOT(ISNUMBER(D77)),"prezzo mancante",IF(NOT(ISNUMBER(B77)),"quantità mancante",IF(ISNUMBER(MATCH(A77,'Ingredienti'!$A$5:$A$154,0)),"",IF(INDEX($K$5:$K$8,MATCH(A77,$H$5:$H$8,0))&gt;0,"ricetta base incompleta","")))),IF(ISNUMBER(MATCH(A77,$H$5:$H$19,0)),"sta più in basso, spostarla in alto","non trovato"))))</f>
        <v/>
      </c>
      <c r="L77">
        <f>IF(F77="",0,1)</f>
        <v>0</v>
      </c>
    </row>
    <row r="78" spans="1:12" x14ac:dyDescent="0.25">
      <c r="A78" s="5"/>
      <c r="B78" s="12"/>
      <c r="C78" t="str">
        <f>IF(A78="","",IF(ISNUMBER(MATCH(A78,'Ingredienti'!$A$5:$A$154,0)),INDEX('Ingredienti'!$B$5:$B$154,MATCH(A78,'Ingredienti'!$A$5:$A$154,0)),IF(ISNUMBER(MATCH(A78,$H$5:$H$8,0)),INDEX($I$5:$I$8,MATCH(A78,$H$5:$H$8,0)),"")))</f>
        <v/>
      </c>
      <c r="D78" s="13" t="str">
        <f>IF(A78="","",IF(ISNUMBER(MATCH(A78,'Ingredienti'!$A$5:$A$154,0)),INDEX('Ingredienti'!$G$5:$G$154,MATCH(A78,'Ingredienti'!$A$5:$A$154,0)),IF(ISNUMBER(MATCH(A78,$H$5:$H$8,0)),INDEX($J$5:$J$8,MATCH(A78,$H$5:$H$8,0)),"")))</f>
        <v/>
      </c>
      <c r="E78" s="15" t="str">
        <f>IF(OR(A78="",NOT(ISNUMBER(B78)),NOT(ISNUMBER(D78))),"",ROUND(B78*D78,2))</f>
        <v/>
      </c>
      <c r="F78" s="10" t="str">
        <f>IF(A78="","",IF(A78=$A$73,"non può contenere sé stessa",IF(OR(ISNUMBER(MATCH(A78,'Ingredienti'!$A$5:$A$154,0)),ISNUMBER(MATCH(A78,$H$5:$H$8,0))),IF(NOT(ISNUMBER(D78)),"prezzo mancante",IF(NOT(ISNUMBER(B78)),"quantità mancante",IF(ISNUMBER(MATCH(A78,'Ingredienti'!$A$5:$A$154,0)),"",IF(INDEX($K$5:$K$8,MATCH(A78,$H$5:$H$8,0))&gt;0,"ricetta base incompleta","")))),IF(ISNUMBER(MATCH(A78,$H$5:$H$19,0)),"sta più in basso, spostarla in alto","non trovato"))))</f>
        <v/>
      </c>
      <c r="L78">
        <f>IF(F78="",0,1)</f>
        <v>0</v>
      </c>
    </row>
    <row r="79" spans="1:12" x14ac:dyDescent="0.25">
      <c r="A79" s="5"/>
      <c r="B79" s="12"/>
      <c r="C79" t="str">
        <f>IF(A79="","",IF(ISNUMBER(MATCH(A79,'Ingredienti'!$A$5:$A$154,0)),INDEX('Ingredienti'!$B$5:$B$154,MATCH(A79,'Ingredienti'!$A$5:$A$154,0)),IF(ISNUMBER(MATCH(A79,$H$5:$H$8,0)),INDEX($I$5:$I$8,MATCH(A79,$H$5:$H$8,0)),"")))</f>
        <v/>
      </c>
      <c r="D79" s="13" t="str">
        <f>IF(A79="","",IF(ISNUMBER(MATCH(A79,'Ingredienti'!$A$5:$A$154,0)),INDEX('Ingredienti'!$G$5:$G$154,MATCH(A79,'Ingredienti'!$A$5:$A$154,0)),IF(ISNUMBER(MATCH(A79,$H$5:$H$8,0)),INDEX($J$5:$J$8,MATCH(A79,$H$5:$H$8,0)),"")))</f>
        <v/>
      </c>
      <c r="E79" s="15" t="str">
        <f>IF(OR(A79="",NOT(ISNUMBER(B79)),NOT(ISNUMBER(D79))),"",ROUND(B79*D79,2))</f>
        <v/>
      </c>
      <c r="F79" s="10" t="str">
        <f>IF(A79="","",IF(A79=$A$73,"non può contenere sé stessa",IF(OR(ISNUMBER(MATCH(A79,'Ingredienti'!$A$5:$A$154,0)),ISNUMBER(MATCH(A79,$H$5:$H$8,0))),IF(NOT(ISNUMBER(D79)),"prezzo mancante",IF(NOT(ISNUMBER(B79)),"quantità mancante",IF(ISNUMBER(MATCH(A79,'Ingredienti'!$A$5:$A$154,0)),"",IF(INDEX($K$5:$K$8,MATCH(A79,$H$5:$H$8,0))&gt;0,"ricetta base incompleta","")))),IF(ISNUMBER(MATCH(A79,$H$5:$H$19,0)),"sta più in basso, spostarla in alto","non trovato"))))</f>
        <v/>
      </c>
      <c r="L79">
        <f>IF(F79="",0,1)</f>
        <v>0</v>
      </c>
    </row>
    <row r="80" spans="1:12" x14ac:dyDescent="0.25">
      <c r="A80" s="5"/>
      <c r="B80" s="12"/>
      <c r="C80" t="str">
        <f>IF(A80="","",IF(ISNUMBER(MATCH(A80,'Ingredienti'!$A$5:$A$154,0)),INDEX('Ingredienti'!$B$5:$B$154,MATCH(A80,'Ingredienti'!$A$5:$A$154,0)),IF(ISNUMBER(MATCH(A80,$H$5:$H$8,0)),INDEX($I$5:$I$8,MATCH(A80,$H$5:$H$8,0)),"")))</f>
        <v/>
      </c>
      <c r="D80" s="13" t="str">
        <f>IF(A80="","",IF(ISNUMBER(MATCH(A80,'Ingredienti'!$A$5:$A$154,0)),INDEX('Ingredienti'!$G$5:$G$154,MATCH(A80,'Ingredienti'!$A$5:$A$154,0)),IF(ISNUMBER(MATCH(A80,$H$5:$H$8,0)),INDEX($J$5:$J$8,MATCH(A80,$H$5:$H$8,0)),"")))</f>
        <v/>
      </c>
      <c r="E80" s="15" t="str">
        <f>IF(OR(A80="",NOT(ISNUMBER(B80)),NOT(ISNUMBER(D80))),"",ROUND(B80*D80,2))</f>
        <v/>
      </c>
      <c r="F80" s="10" t="str">
        <f>IF(A80="","",IF(A80=$A$73,"non può contenere sé stessa",IF(OR(ISNUMBER(MATCH(A80,'Ingredienti'!$A$5:$A$154,0)),ISNUMBER(MATCH(A80,$H$5:$H$8,0))),IF(NOT(ISNUMBER(D80)),"prezzo mancante",IF(NOT(ISNUMBER(B80)),"quantità mancante",IF(ISNUMBER(MATCH(A80,'Ingredienti'!$A$5:$A$154,0)),"",IF(INDEX($K$5:$K$8,MATCH(A80,$H$5:$H$8,0))&gt;0,"ricetta base incompleta","")))),IF(ISNUMBER(MATCH(A80,$H$5:$H$19,0)),"sta più in basso, spostarla in alto","non trovato"))))</f>
        <v/>
      </c>
      <c r="L80">
        <f>IF(F80="",0,1)</f>
        <v>0</v>
      </c>
    </row>
    <row r="81" spans="1:12" x14ac:dyDescent="0.25">
      <c r="A81" s="5"/>
      <c r="B81" s="12"/>
      <c r="C81" t="str">
        <f>IF(A81="","",IF(ISNUMBER(MATCH(A81,'Ingredienti'!$A$5:$A$154,0)),INDEX('Ingredienti'!$B$5:$B$154,MATCH(A81,'Ingredienti'!$A$5:$A$154,0)),IF(ISNUMBER(MATCH(A81,$H$5:$H$8,0)),INDEX($I$5:$I$8,MATCH(A81,$H$5:$H$8,0)),"")))</f>
        <v/>
      </c>
      <c r="D81" s="13" t="str">
        <f>IF(A81="","",IF(ISNUMBER(MATCH(A81,'Ingredienti'!$A$5:$A$154,0)),INDEX('Ingredienti'!$G$5:$G$154,MATCH(A81,'Ingredienti'!$A$5:$A$154,0)),IF(ISNUMBER(MATCH(A81,$H$5:$H$8,0)),INDEX($J$5:$J$8,MATCH(A81,$H$5:$H$8,0)),"")))</f>
        <v/>
      </c>
      <c r="E81" s="15" t="str">
        <f>IF(OR(A81="",NOT(ISNUMBER(B81)),NOT(ISNUMBER(D81))),"",ROUND(B81*D81,2))</f>
        <v/>
      </c>
      <c r="F81" s="10" t="str">
        <f>IF(A81="","",IF(A81=$A$73,"non può contenere sé stessa",IF(OR(ISNUMBER(MATCH(A81,'Ingredienti'!$A$5:$A$154,0)),ISNUMBER(MATCH(A81,$H$5:$H$8,0))),IF(NOT(ISNUMBER(D81)),"prezzo mancante",IF(NOT(ISNUMBER(B81)),"quantità mancante",IF(ISNUMBER(MATCH(A81,'Ingredienti'!$A$5:$A$154,0)),"",IF(INDEX($K$5:$K$8,MATCH(A81,$H$5:$H$8,0))&gt;0,"ricetta base incompleta","")))),IF(ISNUMBER(MATCH(A81,$H$5:$H$19,0)),"sta più in basso, spostarla in alto","non trovato"))))</f>
        <v/>
      </c>
      <c r="L81">
        <f>IF(F81="",0,1)</f>
        <v>0</v>
      </c>
    </row>
    <row r="82" spans="1:12" x14ac:dyDescent="0.25">
      <c r="A82" s="5"/>
      <c r="B82" s="12"/>
      <c r="C82" t="str">
        <f>IF(A82="","",IF(ISNUMBER(MATCH(A82,'Ingredienti'!$A$5:$A$154,0)),INDEX('Ingredienti'!$B$5:$B$154,MATCH(A82,'Ingredienti'!$A$5:$A$154,0)),IF(ISNUMBER(MATCH(A82,$H$5:$H$8,0)),INDEX($I$5:$I$8,MATCH(A82,$H$5:$H$8,0)),"")))</f>
        <v/>
      </c>
      <c r="D82" s="13" t="str">
        <f>IF(A82="","",IF(ISNUMBER(MATCH(A82,'Ingredienti'!$A$5:$A$154,0)),INDEX('Ingredienti'!$G$5:$G$154,MATCH(A82,'Ingredienti'!$A$5:$A$154,0)),IF(ISNUMBER(MATCH(A82,$H$5:$H$8,0)),INDEX($J$5:$J$8,MATCH(A82,$H$5:$H$8,0)),"")))</f>
        <v/>
      </c>
      <c r="E82" s="15" t="str">
        <f>IF(OR(A82="",NOT(ISNUMBER(B82)),NOT(ISNUMBER(D82))),"",ROUND(B82*D82,2))</f>
        <v/>
      </c>
      <c r="F82" s="10" t="str">
        <f>IF(A82="","",IF(A82=$A$73,"non può contenere sé stessa",IF(OR(ISNUMBER(MATCH(A82,'Ingredienti'!$A$5:$A$154,0)),ISNUMBER(MATCH(A82,$H$5:$H$8,0))),IF(NOT(ISNUMBER(D82)),"prezzo mancante",IF(NOT(ISNUMBER(B82)),"quantità mancante",IF(ISNUMBER(MATCH(A82,'Ingredienti'!$A$5:$A$154,0)),"",IF(INDEX($K$5:$K$8,MATCH(A82,$H$5:$H$8,0))&gt;0,"ricetta base incompleta","")))),IF(ISNUMBER(MATCH(A82,$H$5:$H$19,0)),"sta più in basso, spostarla in alto","non trovato"))))</f>
        <v/>
      </c>
      <c r="L82">
        <f>IF(F82="",0,1)</f>
        <v>0</v>
      </c>
    </row>
    <row r="83" spans="1:12" x14ac:dyDescent="0.25">
      <c r="A83" s="5"/>
      <c r="B83" s="12"/>
      <c r="C83" t="str">
        <f>IF(A83="","",IF(ISNUMBER(MATCH(A83,'Ingredienti'!$A$5:$A$154,0)),INDEX('Ingredienti'!$B$5:$B$154,MATCH(A83,'Ingredienti'!$A$5:$A$154,0)),IF(ISNUMBER(MATCH(A83,$H$5:$H$8,0)),INDEX($I$5:$I$8,MATCH(A83,$H$5:$H$8,0)),"")))</f>
        <v/>
      </c>
      <c r="D83" s="13" t="str">
        <f>IF(A83="","",IF(ISNUMBER(MATCH(A83,'Ingredienti'!$A$5:$A$154,0)),INDEX('Ingredienti'!$G$5:$G$154,MATCH(A83,'Ingredienti'!$A$5:$A$154,0)),IF(ISNUMBER(MATCH(A83,$H$5:$H$8,0)),INDEX($J$5:$J$8,MATCH(A83,$H$5:$H$8,0)),"")))</f>
        <v/>
      </c>
      <c r="E83" s="15" t="str">
        <f>IF(OR(A83="",NOT(ISNUMBER(B83)),NOT(ISNUMBER(D83))),"",ROUND(B83*D83,2))</f>
        <v/>
      </c>
      <c r="F83" s="10" t="str">
        <f>IF(A83="","",IF(A83=$A$73,"non può contenere sé stessa",IF(OR(ISNUMBER(MATCH(A83,'Ingredienti'!$A$5:$A$154,0)),ISNUMBER(MATCH(A83,$H$5:$H$8,0))),IF(NOT(ISNUMBER(D83)),"prezzo mancante",IF(NOT(ISNUMBER(B83)),"quantità mancante",IF(ISNUMBER(MATCH(A83,'Ingredienti'!$A$5:$A$154,0)),"",IF(INDEX($K$5:$K$8,MATCH(A83,$H$5:$H$8,0))&gt;0,"ricetta base incompleta","")))),IF(ISNUMBER(MATCH(A83,$H$5:$H$19,0)),"sta più in basso, spostarla in alto","non trovato"))))</f>
        <v/>
      </c>
      <c r="L83">
        <f>IF(F83="",0,1)</f>
        <v>0</v>
      </c>
    </row>
    <row r="84" spans="1:12" x14ac:dyDescent="0.25">
      <c r="A84" s="5"/>
      <c r="B84" s="12"/>
      <c r="C84" t="str">
        <f>IF(A84="","",IF(ISNUMBER(MATCH(A84,'Ingredienti'!$A$5:$A$154,0)),INDEX('Ingredienti'!$B$5:$B$154,MATCH(A84,'Ingredienti'!$A$5:$A$154,0)),IF(ISNUMBER(MATCH(A84,$H$5:$H$8,0)),INDEX($I$5:$I$8,MATCH(A84,$H$5:$H$8,0)),"")))</f>
        <v/>
      </c>
      <c r="D84" s="13" t="str">
        <f>IF(A84="","",IF(ISNUMBER(MATCH(A84,'Ingredienti'!$A$5:$A$154,0)),INDEX('Ingredienti'!$G$5:$G$154,MATCH(A84,'Ingredienti'!$A$5:$A$154,0)),IF(ISNUMBER(MATCH(A84,$H$5:$H$8,0)),INDEX($J$5:$J$8,MATCH(A84,$H$5:$H$8,0)),"")))</f>
        <v/>
      </c>
      <c r="E84" s="15" t="str">
        <f>IF(OR(A84="",NOT(ISNUMBER(B84)),NOT(ISNUMBER(D84))),"",ROUND(B84*D84,2))</f>
        <v/>
      </c>
      <c r="F84" s="10" t="str">
        <f>IF(A84="","",IF(A84=$A$73,"non può contenere sé stessa",IF(OR(ISNUMBER(MATCH(A84,'Ingredienti'!$A$5:$A$154,0)),ISNUMBER(MATCH(A84,$H$5:$H$8,0))),IF(NOT(ISNUMBER(D84)),"prezzo mancante",IF(NOT(ISNUMBER(B84)),"quantità mancante",IF(ISNUMBER(MATCH(A84,'Ingredienti'!$A$5:$A$154,0)),"",IF(INDEX($K$5:$K$8,MATCH(A84,$H$5:$H$8,0))&gt;0,"ricetta base incompleta","")))),IF(ISNUMBER(MATCH(A84,$H$5:$H$19,0)),"sta più in basso, spostarla in alto","non trovato"))))</f>
        <v/>
      </c>
      <c r="L84">
        <f>IF(F84="",0,1)</f>
        <v>0</v>
      </c>
    </row>
    <row r="85" spans="1:12" x14ac:dyDescent="0.25">
      <c r="A85" s="5"/>
      <c r="B85" s="12"/>
      <c r="C85" t="str">
        <f>IF(A85="","",IF(ISNUMBER(MATCH(A85,'Ingredienti'!$A$5:$A$154,0)),INDEX('Ingredienti'!$B$5:$B$154,MATCH(A85,'Ingredienti'!$A$5:$A$154,0)),IF(ISNUMBER(MATCH(A85,$H$5:$H$8,0)),INDEX($I$5:$I$8,MATCH(A85,$H$5:$H$8,0)),"")))</f>
        <v/>
      </c>
      <c r="D85" s="13" t="str">
        <f>IF(A85="","",IF(ISNUMBER(MATCH(A85,'Ingredienti'!$A$5:$A$154,0)),INDEX('Ingredienti'!$G$5:$G$154,MATCH(A85,'Ingredienti'!$A$5:$A$154,0)),IF(ISNUMBER(MATCH(A85,$H$5:$H$8,0)),INDEX($J$5:$J$8,MATCH(A85,$H$5:$H$8,0)),"")))</f>
        <v/>
      </c>
      <c r="E85" s="15" t="str">
        <f>IF(OR(A85="",NOT(ISNUMBER(B85)),NOT(ISNUMBER(D85))),"",ROUND(B85*D85,2))</f>
        <v/>
      </c>
      <c r="F85" s="10" t="str">
        <f>IF(A85="","",IF(A85=$A$73,"non può contenere sé stessa",IF(OR(ISNUMBER(MATCH(A85,'Ingredienti'!$A$5:$A$154,0)),ISNUMBER(MATCH(A85,$H$5:$H$8,0))),IF(NOT(ISNUMBER(D85)),"prezzo mancante",IF(NOT(ISNUMBER(B85)),"quantità mancante",IF(ISNUMBER(MATCH(A85,'Ingredienti'!$A$5:$A$154,0)),"",IF(INDEX($K$5:$K$8,MATCH(A85,$H$5:$H$8,0))&gt;0,"ricetta base incompleta","")))),IF(ISNUMBER(MATCH(A85,$H$5:$H$19,0)),"sta più in basso, spostarla in alto","non trovato"))))</f>
        <v/>
      </c>
      <c r="L85">
        <f>IF(F85="",0,1)</f>
        <v>0</v>
      </c>
    </row>
    <row r="86" spans="1:12" x14ac:dyDescent="0.25">
      <c r="A86" s="5"/>
      <c r="B86" s="12"/>
      <c r="C86" t="str">
        <f>IF(A86="","",IF(ISNUMBER(MATCH(A86,'Ingredienti'!$A$5:$A$154,0)),INDEX('Ingredienti'!$B$5:$B$154,MATCH(A86,'Ingredienti'!$A$5:$A$154,0)),IF(ISNUMBER(MATCH(A86,$H$5:$H$8,0)),INDEX($I$5:$I$8,MATCH(A86,$H$5:$H$8,0)),"")))</f>
        <v/>
      </c>
      <c r="D86" s="13" t="str">
        <f>IF(A86="","",IF(ISNUMBER(MATCH(A86,'Ingredienti'!$A$5:$A$154,0)),INDEX('Ingredienti'!$G$5:$G$154,MATCH(A86,'Ingredienti'!$A$5:$A$154,0)),IF(ISNUMBER(MATCH(A86,$H$5:$H$8,0)),INDEX($J$5:$J$8,MATCH(A86,$H$5:$H$8,0)),"")))</f>
        <v/>
      </c>
      <c r="E86" s="15" t="str">
        <f>IF(OR(A86="",NOT(ISNUMBER(B86)),NOT(ISNUMBER(D86))),"",ROUND(B86*D86,2))</f>
        <v/>
      </c>
      <c r="F86" s="10" t="str">
        <f>IF(A86="","",IF(A86=$A$73,"non può contenere sé stessa",IF(OR(ISNUMBER(MATCH(A86,'Ingredienti'!$A$5:$A$154,0)),ISNUMBER(MATCH(A86,$H$5:$H$8,0))),IF(NOT(ISNUMBER(D86)),"prezzo mancante",IF(NOT(ISNUMBER(B86)),"quantità mancante",IF(ISNUMBER(MATCH(A86,'Ingredienti'!$A$5:$A$154,0)),"",IF(INDEX($K$5:$K$8,MATCH(A86,$H$5:$H$8,0))&gt;0,"ricetta base incompleta","")))),IF(ISNUMBER(MATCH(A86,$H$5:$H$19,0)),"sta più in basso, spostarla in alto","non trovato"))))</f>
        <v/>
      </c>
      <c r="L86">
        <f>IF(F86="",0,1)</f>
        <v>0</v>
      </c>
    </row>
    <row r="87" spans="1:5" x14ac:dyDescent="0.25">
      <c r="A87" s="16" t="s">
        <v>47</v>
      </c>
      <c r="E87" s="9" t="str">
        <f>IF(A73="","",ROUND(SUM(E75:E86),2))</f>
        <v/>
      </c>
    </row>
    <row r="88" spans="1:5" x14ac:dyDescent="0.25">
      <c r="A88" s="16" t="s">
        <v>39</v>
      </c>
      <c r="E88" s="17" t="str">
        <f>IF(OR(A73="",NOT(ISNUMBER(C73))),"",IF(C73&lt;=0,"",E87/C73))</f>
        <v/>
      </c>
    </row>
    <row r="90" spans="1:5" x14ac:dyDescent="0.25">
      <c r="A90" s="11"/>
      <c r="B90" s="2" t="s">
        <v>42</v>
      </c>
      <c r="C90" s="12"/>
      <c r="D90" s="5"/>
      <c r="E90" s="10" t="str">
        <f>IF(A90="","",IF(COUNTIF($H$5:$H$19,A90)&gt;1,"nome doppio, conta solo il primo",IF(ISNUMBER(MATCH(A90,'Ingredienti'!$A$5:$A$154,0)),"il nome è anche un ingrediente",IF(NOT(ISNUMBER(C90)),"«La preparazione dà» mancante",IF(C90&lt;=0,"«La preparazione dà» mancante",IF(SUM(L92:L103)&gt;0,"controllare le righe con avviso",""))))))</f>
        <v/>
      </c>
    </row>
    <row r="91" spans="1:6" x14ac:dyDescent="0.25">
      <c r="A91" s="4" t="s">
        <v>43</v>
      </c>
      <c r="B91" s="4" t="s">
        <v>44</v>
      </c>
      <c r="C91" s="4" t="s">
        <v>18</v>
      </c>
      <c r="D91" s="4" t="s">
        <v>45</v>
      </c>
      <c r="E91" s="4" t="s">
        <v>46</v>
      </c>
      <c r="F91" s="4" t="s">
        <v>24</v>
      </c>
    </row>
    <row r="92" spans="1:12" x14ac:dyDescent="0.25">
      <c r="A92" s="5"/>
      <c r="B92" s="12"/>
      <c r="C92" t="str">
        <f>IF(A92="","",IF(ISNUMBER(MATCH(A92,'Ingredienti'!$A$5:$A$154,0)),INDEX('Ingredienti'!$B$5:$B$154,MATCH(A92,'Ingredienti'!$A$5:$A$154,0)),IF(ISNUMBER(MATCH(A92,$H$5:$H$9,0)),INDEX($I$5:$I$9,MATCH(A92,$H$5:$H$9,0)),"")))</f>
        <v/>
      </c>
      <c r="D92" s="13" t="str">
        <f>IF(A92="","",IF(ISNUMBER(MATCH(A92,'Ingredienti'!$A$5:$A$154,0)),INDEX('Ingredienti'!$G$5:$G$154,MATCH(A92,'Ingredienti'!$A$5:$A$154,0)),IF(ISNUMBER(MATCH(A92,$H$5:$H$9,0)),INDEX($J$5:$J$9,MATCH(A92,$H$5:$H$9,0)),"")))</f>
        <v/>
      </c>
      <c r="E92" s="15" t="str">
        <f>IF(OR(A92="",NOT(ISNUMBER(B92)),NOT(ISNUMBER(D92))),"",ROUND(B92*D92,2))</f>
        <v/>
      </c>
      <c r="F92" s="10" t="str">
        <f>IF(A92="","",IF(A92=$A$90,"non può contenere sé stessa",IF(OR(ISNUMBER(MATCH(A92,'Ingredienti'!$A$5:$A$154,0)),ISNUMBER(MATCH(A92,$H$5:$H$9,0))),IF(NOT(ISNUMBER(D92)),"prezzo mancante",IF(NOT(ISNUMBER(B92)),"quantità mancante",IF(ISNUMBER(MATCH(A92,'Ingredienti'!$A$5:$A$154,0)),"",IF(INDEX($K$5:$K$9,MATCH(A92,$H$5:$H$9,0))&gt;0,"ricetta base incompleta","")))),IF(ISNUMBER(MATCH(A92,$H$5:$H$19,0)),"sta più in basso, spostarla in alto","non trovato"))))</f>
        <v/>
      </c>
      <c r="L92">
        <f>IF(F92="",0,1)</f>
        <v>0</v>
      </c>
    </row>
    <row r="93" spans="1:12" x14ac:dyDescent="0.25">
      <c r="A93" s="5"/>
      <c r="B93" s="12"/>
      <c r="C93" t="str">
        <f>IF(A93="","",IF(ISNUMBER(MATCH(A93,'Ingredienti'!$A$5:$A$154,0)),INDEX('Ingredienti'!$B$5:$B$154,MATCH(A93,'Ingredienti'!$A$5:$A$154,0)),IF(ISNUMBER(MATCH(A93,$H$5:$H$9,0)),INDEX($I$5:$I$9,MATCH(A93,$H$5:$H$9,0)),"")))</f>
        <v/>
      </c>
      <c r="D93" s="13" t="str">
        <f>IF(A93="","",IF(ISNUMBER(MATCH(A93,'Ingredienti'!$A$5:$A$154,0)),INDEX('Ingredienti'!$G$5:$G$154,MATCH(A93,'Ingredienti'!$A$5:$A$154,0)),IF(ISNUMBER(MATCH(A93,$H$5:$H$9,0)),INDEX($J$5:$J$9,MATCH(A93,$H$5:$H$9,0)),"")))</f>
        <v/>
      </c>
      <c r="E93" s="15" t="str">
        <f>IF(OR(A93="",NOT(ISNUMBER(B93)),NOT(ISNUMBER(D93))),"",ROUND(B93*D93,2))</f>
        <v/>
      </c>
      <c r="F93" s="10" t="str">
        <f>IF(A93="","",IF(A93=$A$90,"non può contenere sé stessa",IF(OR(ISNUMBER(MATCH(A93,'Ingredienti'!$A$5:$A$154,0)),ISNUMBER(MATCH(A93,$H$5:$H$9,0))),IF(NOT(ISNUMBER(D93)),"prezzo mancante",IF(NOT(ISNUMBER(B93)),"quantità mancante",IF(ISNUMBER(MATCH(A93,'Ingredienti'!$A$5:$A$154,0)),"",IF(INDEX($K$5:$K$9,MATCH(A93,$H$5:$H$9,0))&gt;0,"ricetta base incompleta","")))),IF(ISNUMBER(MATCH(A93,$H$5:$H$19,0)),"sta più in basso, spostarla in alto","non trovato"))))</f>
        <v/>
      </c>
      <c r="L93">
        <f>IF(F93="",0,1)</f>
        <v>0</v>
      </c>
    </row>
    <row r="94" spans="1:12" x14ac:dyDescent="0.25">
      <c r="A94" s="5"/>
      <c r="B94" s="12"/>
      <c r="C94" t="str">
        <f>IF(A94="","",IF(ISNUMBER(MATCH(A94,'Ingredienti'!$A$5:$A$154,0)),INDEX('Ingredienti'!$B$5:$B$154,MATCH(A94,'Ingredienti'!$A$5:$A$154,0)),IF(ISNUMBER(MATCH(A94,$H$5:$H$9,0)),INDEX($I$5:$I$9,MATCH(A94,$H$5:$H$9,0)),"")))</f>
        <v/>
      </c>
      <c r="D94" s="13" t="str">
        <f>IF(A94="","",IF(ISNUMBER(MATCH(A94,'Ingredienti'!$A$5:$A$154,0)),INDEX('Ingredienti'!$G$5:$G$154,MATCH(A94,'Ingredienti'!$A$5:$A$154,0)),IF(ISNUMBER(MATCH(A94,$H$5:$H$9,0)),INDEX($J$5:$J$9,MATCH(A94,$H$5:$H$9,0)),"")))</f>
        <v/>
      </c>
      <c r="E94" s="15" t="str">
        <f>IF(OR(A94="",NOT(ISNUMBER(B94)),NOT(ISNUMBER(D94))),"",ROUND(B94*D94,2))</f>
        <v/>
      </c>
      <c r="F94" s="10" t="str">
        <f>IF(A94="","",IF(A94=$A$90,"non può contenere sé stessa",IF(OR(ISNUMBER(MATCH(A94,'Ingredienti'!$A$5:$A$154,0)),ISNUMBER(MATCH(A94,$H$5:$H$9,0))),IF(NOT(ISNUMBER(D94)),"prezzo mancante",IF(NOT(ISNUMBER(B94)),"quantità mancante",IF(ISNUMBER(MATCH(A94,'Ingredienti'!$A$5:$A$154,0)),"",IF(INDEX($K$5:$K$9,MATCH(A94,$H$5:$H$9,0))&gt;0,"ricetta base incompleta","")))),IF(ISNUMBER(MATCH(A94,$H$5:$H$19,0)),"sta più in basso, spostarla in alto","non trovato"))))</f>
        <v/>
      </c>
      <c r="L94">
        <f>IF(F94="",0,1)</f>
        <v>0</v>
      </c>
    </row>
    <row r="95" spans="1:12" x14ac:dyDescent="0.25">
      <c r="A95" s="5"/>
      <c r="B95" s="12"/>
      <c r="C95" t="str">
        <f>IF(A95="","",IF(ISNUMBER(MATCH(A95,'Ingredienti'!$A$5:$A$154,0)),INDEX('Ingredienti'!$B$5:$B$154,MATCH(A95,'Ingredienti'!$A$5:$A$154,0)),IF(ISNUMBER(MATCH(A95,$H$5:$H$9,0)),INDEX($I$5:$I$9,MATCH(A95,$H$5:$H$9,0)),"")))</f>
        <v/>
      </c>
      <c r="D95" s="13" t="str">
        <f>IF(A95="","",IF(ISNUMBER(MATCH(A95,'Ingredienti'!$A$5:$A$154,0)),INDEX('Ingredienti'!$G$5:$G$154,MATCH(A95,'Ingredienti'!$A$5:$A$154,0)),IF(ISNUMBER(MATCH(A95,$H$5:$H$9,0)),INDEX($J$5:$J$9,MATCH(A95,$H$5:$H$9,0)),"")))</f>
        <v/>
      </c>
      <c r="E95" s="15" t="str">
        <f>IF(OR(A95="",NOT(ISNUMBER(B95)),NOT(ISNUMBER(D95))),"",ROUND(B95*D95,2))</f>
        <v/>
      </c>
      <c r="F95" s="10" t="str">
        <f>IF(A95="","",IF(A95=$A$90,"non può contenere sé stessa",IF(OR(ISNUMBER(MATCH(A95,'Ingredienti'!$A$5:$A$154,0)),ISNUMBER(MATCH(A95,$H$5:$H$9,0))),IF(NOT(ISNUMBER(D95)),"prezzo mancante",IF(NOT(ISNUMBER(B95)),"quantità mancante",IF(ISNUMBER(MATCH(A95,'Ingredienti'!$A$5:$A$154,0)),"",IF(INDEX($K$5:$K$9,MATCH(A95,$H$5:$H$9,0))&gt;0,"ricetta base incompleta","")))),IF(ISNUMBER(MATCH(A95,$H$5:$H$19,0)),"sta più in basso, spostarla in alto","non trovato"))))</f>
        <v/>
      </c>
      <c r="L95">
        <f>IF(F95="",0,1)</f>
        <v>0</v>
      </c>
    </row>
    <row r="96" spans="1:12" x14ac:dyDescent="0.25">
      <c r="A96" s="5"/>
      <c r="B96" s="12"/>
      <c r="C96" t="str">
        <f>IF(A96="","",IF(ISNUMBER(MATCH(A96,'Ingredienti'!$A$5:$A$154,0)),INDEX('Ingredienti'!$B$5:$B$154,MATCH(A96,'Ingredienti'!$A$5:$A$154,0)),IF(ISNUMBER(MATCH(A96,$H$5:$H$9,0)),INDEX($I$5:$I$9,MATCH(A96,$H$5:$H$9,0)),"")))</f>
        <v/>
      </c>
      <c r="D96" s="13" t="str">
        <f>IF(A96="","",IF(ISNUMBER(MATCH(A96,'Ingredienti'!$A$5:$A$154,0)),INDEX('Ingredienti'!$G$5:$G$154,MATCH(A96,'Ingredienti'!$A$5:$A$154,0)),IF(ISNUMBER(MATCH(A96,$H$5:$H$9,0)),INDEX($J$5:$J$9,MATCH(A96,$H$5:$H$9,0)),"")))</f>
        <v/>
      </c>
      <c r="E96" s="15" t="str">
        <f>IF(OR(A96="",NOT(ISNUMBER(B96)),NOT(ISNUMBER(D96))),"",ROUND(B96*D96,2))</f>
        <v/>
      </c>
      <c r="F96" s="10" t="str">
        <f>IF(A96="","",IF(A96=$A$90,"non può contenere sé stessa",IF(OR(ISNUMBER(MATCH(A96,'Ingredienti'!$A$5:$A$154,0)),ISNUMBER(MATCH(A96,$H$5:$H$9,0))),IF(NOT(ISNUMBER(D96)),"prezzo mancante",IF(NOT(ISNUMBER(B96)),"quantità mancante",IF(ISNUMBER(MATCH(A96,'Ingredienti'!$A$5:$A$154,0)),"",IF(INDEX($K$5:$K$9,MATCH(A96,$H$5:$H$9,0))&gt;0,"ricetta base incompleta","")))),IF(ISNUMBER(MATCH(A96,$H$5:$H$19,0)),"sta più in basso, spostarla in alto","non trovato"))))</f>
        <v/>
      </c>
      <c r="L96">
        <f>IF(F96="",0,1)</f>
        <v>0</v>
      </c>
    </row>
    <row r="97" spans="1:12" x14ac:dyDescent="0.25">
      <c r="A97" s="5"/>
      <c r="B97" s="12"/>
      <c r="C97" t="str">
        <f>IF(A97="","",IF(ISNUMBER(MATCH(A97,'Ingredienti'!$A$5:$A$154,0)),INDEX('Ingredienti'!$B$5:$B$154,MATCH(A97,'Ingredienti'!$A$5:$A$154,0)),IF(ISNUMBER(MATCH(A97,$H$5:$H$9,0)),INDEX($I$5:$I$9,MATCH(A97,$H$5:$H$9,0)),"")))</f>
        <v/>
      </c>
      <c r="D97" s="13" t="str">
        <f>IF(A97="","",IF(ISNUMBER(MATCH(A97,'Ingredienti'!$A$5:$A$154,0)),INDEX('Ingredienti'!$G$5:$G$154,MATCH(A97,'Ingredienti'!$A$5:$A$154,0)),IF(ISNUMBER(MATCH(A97,$H$5:$H$9,0)),INDEX($J$5:$J$9,MATCH(A97,$H$5:$H$9,0)),"")))</f>
        <v/>
      </c>
      <c r="E97" s="15" t="str">
        <f>IF(OR(A97="",NOT(ISNUMBER(B97)),NOT(ISNUMBER(D97))),"",ROUND(B97*D97,2))</f>
        <v/>
      </c>
      <c r="F97" s="10" t="str">
        <f>IF(A97="","",IF(A97=$A$90,"non può contenere sé stessa",IF(OR(ISNUMBER(MATCH(A97,'Ingredienti'!$A$5:$A$154,0)),ISNUMBER(MATCH(A97,$H$5:$H$9,0))),IF(NOT(ISNUMBER(D97)),"prezzo mancante",IF(NOT(ISNUMBER(B97)),"quantità mancante",IF(ISNUMBER(MATCH(A97,'Ingredienti'!$A$5:$A$154,0)),"",IF(INDEX($K$5:$K$9,MATCH(A97,$H$5:$H$9,0))&gt;0,"ricetta base incompleta","")))),IF(ISNUMBER(MATCH(A97,$H$5:$H$19,0)),"sta più in basso, spostarla in alto","non trovato"))))</f>
        <v/>
      </c>
      <c r="L97">
        <f>IF(F97="",0,1)</f>
        <v>0</v>
      </c>
    </row>
    <row r="98" spans="1:12" x14ac:dyDescent="0.25">
      <c r="A98" s="5"/>
      <c r="B98" s="12"/>
      <c r="C98" t="str">
        <f>IF(A98="","",IF(ISNUMBER(MATCH(A98,'Ingredienti'!$A$5:$A$154,0)),INDEX('Ingredienti'!$B$5:$B$154,MATCH(A98,'Ingredienti'!$A$5:$A$154,0)),IF(ISNUMBER(MATCH(A98,$H$5:$H$9,0)),INDEX($I$5:$I$9,MATCH(A98,$H$5:$H$9,0)),"")))</f>
        <v/>
      </c>
      <c r="D98" s="13" t="str">
        <f>IF(A98="","",IF(ISNUMBER(MATCH(A98,'Ingredienti'!$A$5:$A$154,0)),INDEX('Ingredienti'!$G$5:$G$154,MATCH(A98,'Ingredienti'!$A$5:$A$154,0)),IF(ISNUMBER(MATCH(A98,$H$5:$H$9,0)),INDEX($J$5:$J$9,MATCH(A98,$H$5:$H$9,0)),"")))</f>
        <v/>
      </c>
      <c r="E98" s="15" t="str">
        <f>IF(OR(A98="",NOT(ISNUMBER(B98)),NOT(ISNUMBER(D98))),"",ROUND(B98*D98,2))</f>
        <v/>
      </c>
      <c r="F98" s="10" t="str">
        <f>IF(A98="","",IF(A98=$A$90,"non può contenere sé stessa",IF(OR(ISNUMBER(MATCH(A98,'Ingredienti'!$A$5:$A$154,0)),ISNUMBER(MATCH(A98,$H$5:$H$9,0))),IF(NOT(ISNUMBER(D98)),"prezzo mancante",IF(NOT(ISNUMBER(B98)),"quantità mancante",IF(ISNUMBER(MATCH(A98,'Ingredienti'!$A$5:$A$154,0)),"",IF(INDEX($K$5:$K$9,MATCH(A98,$H$5:$H$9,0))&gt;0,"ricetta base incompleta","")))),IF(ISNUMBER(MATCH(A98,$H$5:$H$19,0)),"sta più in basso, spostarla in alto","non trovato"))))</f>
        <v/>
      </c>
      <c r="L98">
        <f>IF(F98="",0,1)</f>
        <v>0</v>
      </c>
    </row>
    <row r="99" spans="1:12" x14ac:dyDescent="0.25">
      <c r="A99" s="5"/>
      <c r="B99" s="12"/>
      <c r="C99" t="str">
        <f>IF(A99="","",IF(ISNUMBER(MATCH(A99,'Ingredienti'!$A$5:$A$154,0)),INDEX('Ingredienti'!$B$5:$B$154,MATCH(A99,'Ingredienti'!$A$5:$A$154,0)),IF(ISNUMBER(MATCH(A99,$H$5:$H$9,0)),INDEX($I$5:$I$9,MATCH(A99,$H$5:$H$9,0)),"")))</f>
        <v/>
      </c>
      <c r="D99" s="13" t="str">
        <f>IF(A99="","",IF(ISNUMBER(MATCH(A99,'Ingredienti'!$A$5:$A$154,0)),INDEX('Ingredienti'!$G$5:$G$154,MATCH(A99,'Ingredienti'!$A$5:$A$154,0)),IF(ISNUMBER(MATCH(A99,$H$5:$H$9,0)),INDEX($J$5:$J$9,MATCH(A99,$H$5:$H$9,0)),"")))</f>
        <v/>
      </c>
      <c r="E99" s="15" t="str">
        <f>IF(OR(A99="",NOT(ISNUMBER(B99)),NOT(ISNUMBER(D99))),"",ROUND(B99*D99,2))</f>
        <v/>
      </c>
      <c r="F99" s="10" t="str">
        <f>IF(A99="","",IF(A99=$A$90,"non può contenere sé stessa",IF(OR(ISNUMBER(MATCH(A99,'Ingredienti'!$A$5:$A$154,0)),ISNUMBER(MATCH(A99,$H$5:$H$9,0))),IF(NOT(ISNUMBER(D99)),"prezzo mancante",IF(NOT(ISNUMBER(B99)),"quantità mancante",IF(ISNUMBER(MATCH(A99,'Ingredienti'!$A$5:$A$154,0)),"",IF(INDEX($K$5:$K$9,MATCH(A99,$H$5:$H$9,0))&gt;0,"ricetta base incompleta","")))),IF(ISNUMBER(MATCH(A99,$H$5:$H$19,0)),"sta più in basso, spostarla in alto","non trovato"))))</f>
        <v/>
      </c>
      <c r="L99">
        <f>IF(F99="",0,1)</f>
        <v>0</v>
      </c>
    </row>
    <row r="100" spans="1:12" x14ac:dyDescent="0.25">
      <c r="A100" s="5"/>
      <c r="B100" s="12"/>
      <c r="C100" t="str">
        <f>IF(A100="","",IF(ISNUMBER(MATCH(A100,'Ingredienti'!$A$5:$A$154,0)),INDEX('Ingredienti'!$B$5:$B$154,MATCH(A100,'Ingredienti'!$A$5:$A$154,0)),IF(ISNUMBER(MATCH(A100,$H$5:$H$9,0)),INDEX($I$5:$I$9,MATCH(A100,$H$5:$H$9,0)),"")))</f>
        <v/>
      </c>
      <c r="D100" s="13" t="str">
        <f>IF(A100="","",IF(ISNUMBER(MATCH(A100,'Ingredienti'!$A$5:$A$154,0)),INDEX('Ingredienti'!$G$5:$G$154,MATCH(A100,'Ingredienti'!$A$5:$A$154,0)),IF(ISNUMBER(MATCH(A100,$H$5:$H$9,0)),INDEX($J$5:$J$9,MATCH(A100,$H$5:$H$9,0)),"")))</f>
        <v/>
      </c>
      <c r="E100" s="15" t="str">
        <f>IF(OR(A100="",NOT(ISNUMBER(B100)),NOT(ISNUMBER(D100))),"",ROUND(B100*D100,2))</f>
        <v/>
      </c>
      <c r="F100" s="10" t="str">
        <f>IF(A100="","",IF(A100=$A$90,"non può contenere sé stessa",IF(OR(ISNUMBER(MATCH(A100,'Ingredienti'!$A$5:$A$154,0)),ISNUMBER(MATCH(A100,$H$5:$H$9,0))),IF(NOT(ISNUMBER(D100)),"prezzo mancante",IF(NOT(ISNUMBER(B100)),"quantità mancante",IF(ISNUMBER(MATCH(A100,'Ingredienti'!$A$5:$A$154,0)),"",IF(INDEX($K$5:$K$9,MATCH(A100,$H$5:$H$9,0))&gt;0,"ricetta base incompleta","")))),IF(ISNUMBER(MATCH(A100,$H$5:$H$19,0)),"sta più in basso, spostarla in alto","non trovato"))))</f>
        <v/>
      </c>
      <c r="L100">
        <f>IF(F100="",0,1)</f>
        <v>0</v>
      </c>
    </row>
    <row r="101" spans="1:12" x14ac:dyDescent="0.25">
      <c r="A101" s="5"/>
      <c r="B101" s="12"/>
      <c r="C101" t="str">
        <f>IF(A101="","",IF(ISNUMBER(MATCH(A101,'Ingredienti'!$A$5:$A$154,0)),INDEX('Ingredienti'!$B$5:$B$154,MATCH(A101,'Ingredienti'!$A$5:$A$154,0)),IF(ISNUMBER(MATCH(A101,$H$5:$H$9,0)),INDEX($I$5:$I$9,MATCH(A101,$H$5:$H$9,0)),"")))</f>
        <v/>
      </c>
      <c r="D101" s="13" t="str">
        <f>IF(A101="","",IF(ISNUMBER(MATCH(A101,'Ingredienti'!$A$5:$A$154,0)),INDEX('Ingredienti'!$G$5:$G$154,MATCH(A101,'Ingredienti'!$A$5:$A$154,0)),IF(ISNUMBER(MATCH(A101,$H$5:$H$9,0)),INDEX($J$5:$J$9,MATCH(A101,$H$5:$H$9,0)),"")))</f>
        <v/>
      </c>
      <c r="E101" s="15" t="str">
        <f>IF(OR(A101="",NOT(ISNUMBER(B101)),NOT(ISNUMBER(D101))),"",ROUND(B101*D101,2))</f>
        <v/>
      </c>
      <c r="F101" s="10" t="str">
        <f>IF(A101="","",IF(A101=$A$90,"non può contenere sé stessa",IF(OR(ISNUMBER(MATCH(A101,'Ingredienti'!$A$5:$A$154,0)),ISNUMBER(MATCH(A101,$H$5:$H$9,0))),IF(NOT(ISNUMBER(D101)),"prezzo mancante",IF(NOT(ISNUMBER(B101)),"quantità mancante",IF(ISNUMBER(MATCH(A101,'Ingredienti'!$A$5:$A$154,0)),"",IF(INDEX($K$5:$K$9,MATCH(A101,$H$5:$H$9,0))&gt;0,"ricetta base incompleta","")))),IF(ISNUMBER(MATCH(A101,$H$5:$H$19,0)),"sta più in basso, spostarla in alto","non trovato"))))</f>
        <v/>
      </c>
      <c r="L101">
        <f>IF(F101="",0,1)</f>
        <v>0</v>
      </c>
    </row>
    <row r="102" spans="1:12" x14ac:dyDescent="0.25">
      <c r="A102" s="5"/>
      <c r="B102" s="12"/>
      <c r="C102" t="str">
        <f>IF(A102="","",IF(ISNUMBER(MATCH(A102,'Ingredienti'!$A$5:$A$154,0)),INDEX('Ingredienti'!$B$5:$B$154,MATCH(A102,'Ingredienti'!$A$5:$A$154,0)),IF(ISNUMBER(MATCH(A102,$H$5:$H$9,0)),INDEX($I$5:$I$9,MATCH(A102,$H$5:$H$9,0)),"")))</f>
        <v/>
      </c>
      <c r="D102" s="13" t="str">
        <f>IF(A102="","",IF(ISNUMBER(MATCH(A102,'Ingredienti'!$A$5:$A$154,0)),INDEX('Ingredienti'!$G$5:$G$154,MATCH(A102,'Ingredienti'!$A$5:$A$154,0)),IF(ISNUMBER(MATCH(A102,$H$5:$H$9,0)),INDEX($J$5:$J$9,MATCH(A102,$H$5:$H$9,0)),"")))</f>
        <v/>
      </c>
      <c r="E102" s="15" t="str">
        <f>IF(OR(A102="",NOT(ISNUMBER(B102)),NOT(ISNUMBER(D102))),"",ROUND(B102*D102,2))</f>
        <v/>
      </c>
      <c r="F102" s="10" t="str">
        <f>IF(A102="","",IF(A102=$A$90,"non può contenere sé stessa",IF(OR(ISNUMBER(MATCH(A102,'Ingredienti'!$A$5:$A$154,0)),ISNUMBER(MATCH(A102,$H$5:$H$9,0))),IF(NOT(ISNUMBER(D102)),"prezzo mancante",IF(NOT(ISNUMBER(B102)),"quantità mancante",IF(ISNUMBER(MATCH(A102,'Ingredienti'!$A$5:$A$154,0)),"",IF(INDEX($K$5:$K$9,MATCH(A102,$H$5:$H$9,0))&gt;0,"ricetta base incompleta","")))),IF(ISNUMBER(MATCH(A102,$H$5:$H$19,0)),"sta più in basso, spostarla in alto","non trovato"))))</f>
        <v/>
      </c>
      <c r="L102">
        <f>IF(F102="",0,1)</f>
        <v>0</v>
      </c>
    </row>
    <row r="103" spans="1:12" x14ac:dyDescent="0.25">
      <c r="A103" s="5"/>
      <c r="B103" s="12"/>
      <c r="C103" t="str">
        <f>IF(A103="","",IF(ISNUMBER(MATCH(A103,'Ingredienti'!$A$5:$A$154,0)),INDEX('Ingredienti'!$B$5:$B$154,MATCH(A103,'Ingredienti'!$A$5:$A$154,0)),IF(ISNUMBER(MATCH(A103,$H$5:$H$9,0)),INDEX($I$5:$I$9,MATCH(A103,$H$5:$H$9,0)),"")))</f>
        <v/>
      </c>
      <c r="D103" s="13" t="str">
        <f>IF(A103="","",IF(ISNUMBER(MATCH(A103,'Ingredienti'!$A$5:$A$154,0)),INDEX('Ingredienti'!$G$5:$G$154,MATCH(A103,'Ingredienti'!$A$5:$A$154,0)),IF(ISNUMBER(MATCH(A103,$H$5:$H$9,0)),INDEX($J$5:$J$9,MATCH(A103,$H$5:$H$9,0)),"")))</f>
        <v/>
      </c>
      <c r="E103" s="15" t="str">
        <f>IF(OR(A103="",NOT(ISNUMBER(B103)),NOT(ISNUMBER(D103))),"",ROUND(B103*D103,2))</f>
        <v/>
      </c>
      <c r="F103" s="10" t="str">
        <f>IF(A103="","",IF(A103=$A$90,"non può contenere sé stessa",IF(OR(ISNUMBER(MATCH(A103,'Ingredienti'!$A$5:$A$154,0)),ISNUMBER(MATCH(A103,$H$5:$H$9,0))),IF(NOT(ISNUMBER(D103)),"prezzo mancante",IF(NOT(ISNUMBER(B103)),"quantità mancante",IF(ISNUMBER(MATCH(A103,'Ingredienti'!$A$5:$A$154,0)),"",IF(INDEX($K$5:$K$9,MATCH(A103,$H$5:$H$9,0))&gt;0,"ricetta base incompleta","")))),IF(ISNUMBER(MATCH(A103,$H$5:$H$19,0)),"sta più in basso, spostarla in alto","non trovato"))))</f>
        <v/>
      </c>
      <c r="L103">
        <f>IF(F103="",0,1)</f>
        <v>0</v>
      </c>
    </row>
    <row r="104" spans="1:5" x14ac:dyDescent="0.25">
      <c r="A104" s="16" t="s">
        <v>47</v>
      </c>
      <c r="E104" s="9" t="str">
        <f>IF(A90="","",ROUND(SUM(E92:E103),2))</f>
        <v/>
      </c>
    </row>
    <row r="105" spans="1:5" x14ac:dyDescent="0.25">
      <c r="A105" s="16" t="s">
        <v>39</v>
      </c>
      <c r="E105" s="17" t="str">
        <f>IF(OR(A90="",NOT(ISNUMBER(C90))),"",IF(C90&lt;=0,"",E104/C90))</f>
        <v/>
      </c>
    </row>
    <row r="107" spans="1:5" x14ac:dyDescent="0.25">
      <c r="A107" s="11"/>
      <c r="B107" s="2" t="s">
        <v>42</v>
      </c>
      <c r="C107" s="12"/>
      <c r="D107" s="5"/>
      <c r="E107" s="10" t="str">
        <f>IF(A107="","",IF(COUNTIF($H$5:$H$19,A107)&gt;1,"nome doppio, conta solo il primo",IF(ISNUMBER(MATCH(A107,'Ingredienti'!$A$5:$A$154,0)),"il nome è anche un ingrediente",IF(NOT(ISNUMBER(C107)),"«La preparazione dà» mancante",IF(C107&lt;=0,"«La preparazione dà» mancante",IF(SUM(L109:L120)&gt;0,"controllare le righe con avviso",""))))))</f>
        <v/>
      </c>
    </row>
    <row r="108" spans="1:6" x14ac:dyDescent="0.25">
      <c r="A108" s="4" t="s">
        <v>43</v>
      </c>
      <c r="B108" s="4" t="s">
        <v>44</v>
      </c>
      <c r="C108" s="4" t="s">
        <v>18</v>
      </c>
      <c r="D108" s="4" t="s">
        <v>45</v>
      </c>
      <c r="E108" s="4" t="s">
        <v>46</v>
      </c>
      <c r="F108" s="4" t="s">
        <v>24</v>
      </c>
    </row>
    <row r="109" spans="1:12" x14ac:dyDescent="0.25">
      <c r="A109" s="5"/>
      <c r="B109" s="12"/>
      <c r="C109" t="str">
        <f>IF(A109="","",IF(ISNUMBER(MATCH(A109,'Ingredienti'!$A$5:$A$154,0)),INDEX('Ingredienti'!$B$5:$B$154,MATCH(A109,'Ingredienti'!$A$5:$A$154,0)),IF(ISNUMBER(MATCH(A109,$H$5:$H$10,0)),INDEX($I$5:$I$10,MATCH(A109,$H$5:$H$10,0)),"")))</f>
        <v/>
      </c>
      <c r="D109" s="13" t="str">
        <f>IF(A109="","",IF(ISNUMBER(MATCH(A109,'Ingredienti'!$A$5:$A$154,0)),INDEX('Ingredienti'!$G$5:$G$154,MATCH(A109,'Ingredienti'!$A$5:$A$154,0)),IF(ISNUMBER(MATCH(A109,$H$5:$H$10,0)),INDEX($J$5:$J$10,MATCH(A109,$H$5:$H$10,0)),"")))</f>
        <v/>
      </c>
      <c r="E109" s="15" t="str">
        <f>IF(OR(A109="",NOT(ISNUMBER(B109)),NOT(ISNUMBER(D109))),"",ROUND(B109*D109,2))</f>
        <v/>
      </c>
      <c r="F109" s="10" t="str">
        <f>IF(A109="","",IF(A109=$A$107,"non può contenere sé stessa",IF(OR(ISNUMBER(MATCH(A109,'Ingredienti'!$A$5:$A$154,0)),ISNUMBER(MATCH(A109,$H$5:$H$10,0))),IF(NOT(ISNUMBER(D109)),"prezzo mancante",IF(NOT(ISNUMBER(B109)),"quantità mancante",IF(ISNUMBER(MATCH(A109,'Ingredienti'!$A$5:$A$154,0)),"",IF(INDEX($K$5:$K$10,MATCH(A109,$H$5:$H$10,0))&gt;0,"ricetta base incompleta","")))),IF(ISNUMBER(MATCH(A109,$H$5:$H$19,0)),"sta più in basso, spostarla in alto","non trovato"))))</f>
        <v/>
      </c>
      <c r="L109">
        <f>IF(F109="",0,1)</f>
        <v>0</v>
      </c>
    </row>
    <row r="110" spans="1:12" x14ac:dyDescent="0.25">
      <c r="A110" s="5"/>
      <c r="B110" s="12"/>
      <c r="C110" t="str">
        <f>IF(A110="","",IF(ISNUMBER(MATCH(A110,'Ingredienti'!$A$5:$A$154,0)),INDEX('Ingredienti'!$B$5:$B$154,MATCH(A110,'Ingredienti'!$A$5:$A$154,0)),IF(ISNUMBER(MATCH(A110,$H$5:$H$10,0)),INDEX($I$5:$I$10,MATCH(A110,$H$5:$H$10,0)),"")))</f>
        <v/>
      </c>
      <c r="D110" s="13" t="str">
        <f>IF(A110="","",IF(ISNUMBER(MATCH(A110,'Ingredienti'!$A$5:$A$154,0)),INDEX('Ingredienti'!$G$5:$G$154,MATCH(A110,'Ingredienti'!$A$5:$A$154,0)),IF(ISNUMBER(MATCH(A110,$H$5:$H$10,0)),INDEX($J$5:$J$10,MATCH(A110,$H$5:$H$10,0)),"")))</f>
        <v/>
      </c>
      <c r="E110" s="15" t="str">
        <f>IF(OR(A110="",NOT(ISNUMBER(B110)),NOT(ISNUMBER(D110))),"",ROUND(B110*D110,2))</f>
        <v/>
      </c>
      <c r="F110" s="10" t="str">
        <f>IF(A110="","",IF(A110=$A$107,"non può contenere sé stessa",IF(OR(ISNUMBER(MATCH(A110,'Ingredienti'!$A$5:$A$154,0)),ISNUMBER(MATCH(A110,$H$5:$H$10,0))),IF(NOT(ISNUMBER(D110)),"prezzo mancante",IF(NOT(ISNUMBER(B110)),"quantità mancante",IF(ISNUMBER(MATCH(A110,'Ingredienti'!$A$5:$A$154,0)),"",IF(INDEX($K$5:$K$10,MATCH(A110,$H$5:$H$10,0))&gt;0,"ricetta base incompleta","")))),IF(ISNUMBER(MATCH(A110,$H$5:$H$19,0)),"sta più in basso, spostarla in alto","non trovato"))))</f>
        <v/>
      </c>
      <c r="L110">
        <f>IF(F110="",0,1)</f>
        <v>0</v>
      </c>
    </row>
    <row r="111" spans="1:12" x14ac:dyDescent="0.25">
      <c r="A111" s="5"/>
      <c r="B111" s="12"/>
      <c r="C111" t="str">
        <f>IF(A111="","",IF(ISNUMBER(MATCH(A111,'Ingredienti'!$A$5:$A$154,0)),INDEX('Ingredienti'!$B$5:$B$154,MATCH(A111,'Ingredienti'!$A$5:$A$154,0)),IF(ISNUMBER(MATCH(A111,$H$5:$H$10,0)),INDEX($I$5:$I$10,MATCH(A111,$H$5:$H$10,0)),"")))</f>
        <v/>
      </c>
      <c r="D111" s="13" t="str">
        <f>IF(A111="","",IF(ISNUMBER(MATCH(A111,'Ingredienti'!$A$5:$A$154,0)),INDEX('Ingredienti'!$G$5:$G$154,MATCH(A111,'Ingredienti'!$A$5:$A$154,0)),IF(ISNUMBER(MATCH(A111,$H$5:$H$10,0)),INDEX($J$5:$J$10,MATCH(A111,$H$5:$H$10,0)),"")))</f>
        <v/>
      </c>
      <c r="E111" s="15" t="str">
        <f>IF(OR(A111="",NOT(ISNUMBER(B111)),NOT(ISNUMBER(D111))),"",ROUND(B111*D111,2))</f>
        <v/>
      </c>
      <c r="F111" s="10" t="str">
        <f>IF(A111="","",IF(A111=$A$107,"non può contenere sé stessa",IF(OR(ISNUMBER(MATCH(A111,'Ingredienti'!$A$5:$A$154,0)),ISNUMBER(MATCH(A111,$H$5:$H$10,0))),IF(NOT(ISNUMBER(D111)),"prezzo mancante",IF(NOT(ISNUMBER(B111)),"quantità mancante",IF(ISNUMBER(MATCH(A111,'Ingredienti'!$A$5:$A$154,0)),"",IF(INDEX($K$5:$K$10,MATCH(A111,$H$5:$H$10,0))&gt;0,"ricetta base incompleta","")))),IF(ISNUMBER(MATCH(A111,$H$5:$H$19,0)),"sta più in basso, spostarla in alto","non trovato"))))</f>
        <v/>
      </c>
      <c r="L111">
        <f>IF(F111="",0,1)</f>
        <v>0</v>
      </c>
    </row>
    <row r="112" spans="1:12" x14ac:dyDescent="0.25">
      <c r="A112" s="5"/>
      <c r="B112" s="12"/>
      <c r="C112" t="str">
        <f>IF(A112="","",IF(ISNUMBER(MATCH(A112,'Ingredienti'!$A$5:$A$154,0)),INDEX('Ingredienti'!$B$5:$B$154,MATCH(A112,'Ingredienti'!$A$5:$A$154,0)),IF(ISNUMBER(MATCH(A112,$H$5:$H$10,0)),INDEX($I$5:$I$10,MATCH(A112,$H$5:$H$10,0)),"")))</f>
        <v/>
      </c>
      <c r="D112" s="13" t="str">
        <f>IF(A112="","",IF(ISNUMBER(MATCH(A112,'Ingredienti'!$A$5:$A$154,0)),INDEX('Ingredienti'!$G$5:$G$154,MATCH(A112,'Ingredienti'!$A$5:$A$154,0)),IF(ISNUMBER(MATCH(A112,$H$5:$H$10,0)),INDEX($J$5:$J$10,MATCH(A112,$H$5:$H$10,0)),"")))</f>
        <v/>
      </c>
      <c r="E112" s="15" t="str">
        <f>IF(OR(A112="",NOT(ISNUMBER(B112)),NOT(ISNUMBER(D112))),"",ROUND(B112*D112,2))</f>
        <v/>
      </c>
      <c r="F112" s="10" t="str">
        <f>IF(A112="","",IF(A112=$A$107,"non può contenere sé stessa",IF(OR(ISNUMBER(MATCH(A112,'Ingredienti'!$A$5:$A$154,0)),ISNUMBER(MATCH(A112,$H$5:$H$10,0))),IF(NOT(ISNUMBER(D112)),"prezzo mancante",IF(NOT(ISNUMBER(B112)),"quantità mancante",IF(ISNUMBER(MATCH(A112,'Ingredienti'!$A$5:$A$154,0)),"",IF(INDEX($K$5:$K$10,MATCH(A112,$H$5:$H$10,0))&gt;0,"ricetta base incompleta","")))),IF(ISNUMBER(MATCH(A112,$H$5:$H$19,0)),"sta più in basso, spostarla in alto","non trovato"))))</f>
        <v/>
      </c>
      <c r="L112">
        <f>IF(F112="",0,1)</f>
        <v>0</v>
      </c>
    </row>
    <row r="113" spans="1:12" x14ac:dyDescent="0.25">
      <c r="A113" s="5"/>
      <c r="B113" s="12"/>
      <c r="C113" t="str">
        <f>IF(A113="","",IF(ISNUMBER(MATCH(A113,'Ingredienti'!$A$5:$A$154,0)),INDEX('Ingredienti'!$B$5:$B$154,MATCH(A113,'Ingredienti'!$A$5:$A$154,0)),IF(ISNUMBER(MATCH(A113,$H$5:$H$10,0)),INDEX($I$5:$I$10,MATCH(A113,$H$5:$H$10,0)),"")))</f>
        <v/>
      </c>
      <c r="D113" s="13" t="str">
        <f>IF(A113="","",IF(ISNUMBER(MATCH(A113,'Ingredienti'!$A$5:$A$154,0)),INDEX('Ingredienti'!$G$5:$G$154,MATCH(A113,'Ingredienti'!$A$5:$A$154,0)),IF(ISNUMBER(MATCH(A113,$H$5:$H$10,0)),INDEX($J$5:$J$10,MATCH(A113,$H$5:$H$10,0)),"")))</f>
        <v/>
      </c>
      <c r="E113" s="15" t="str">
        <f>IF(OR(A113="",NOT(ISNUMBER(B113)),NOT(ISNUMBER(D113))),"",ROUND(B113*D113,2))</f>
        <v/>
      </c>
      <c r="F113" s="10" t="str">
        <f>IF(A113="","",IF(A113=$A$107,"non può contenere sé stessa",IF(OR(ISNUMBER(MATCH(A113,'Ingredienti'!$A$5:$A$154,0)),ISNUMBER(MATCH(A113,$H$5:$H$10,0))),IF(NOT(ISNUMBER(D113)),"prezzo mancante",IF(NOT(ISNUMBER(B113)),"quantità mancante",IF(ISNUMBER(MATCH(A113,'Ingredienti'!$A$5:$A$154,0)),"",IF(INDEX($K$5:$K$10,MATCH(A113,$H$5:$H$10,0))&gt;0,"ricetta base incompleta","")))),IF(ISNUMBER(MATCH(A113,$H$5:$H$19,0)),"sta più in basso, spostarla in alto","non trovato"))))</f>
        <v/>
      </c>
      <c r="L113">
        <f>IF(F113="",0,1)</f>
        <v>0</v>
      </c>
    </row>
    <row r="114" spans="1:12" x14ac:dyDescent="0.25">
      <c r="A114" s="5"/>
      <c r="B114" s="12"/>
      <c r="C114" t="str">
        <f>IF(A114="","",IF(ISNUMBER(MATCH(A114,'Ingredienti'!$A$5:$A$154,0)),INDEX('Ingredienti'!$B$5:$B$154,MATCH(A114,'Ingredienti'!$A$5:$A$154,0)),IF(ISNUMBER(MATCH(A114,$H$5:$H$10,0)),INDEX($I$5:$I$10,MATCH(A114,$H$5:$H$10,0)),"")))</f>
        <v/>
      </c>
      <c r="D114" s="13" t="str">
        <f>IF(A114="","",IF(ISNUMBER(MATCH(A114,'Ingredienti'!$A$5:$A$154,0)),INDEX('Ingredienti'!$G$5:$G$154,MATCH(A114,'Ingredienti'!$A$5:$A$154,0)),IF(ISNUMBER(MATCH(A114,$H$5:$H$10,0)),INDEX($J$5:$J$10,MATCH(A114,$H$5:$H$10,0)),"")))</f>
        <v/>
      </c>
      <c r="E114" s="15" t="str">
        <f>IF(OR(A114="",NOT(ISNUMBER(B114)),NOT(ISNUMBER(D114))),"",ROUND(B114*D114,2))</f>
        <v/>
      </c>
      <c r="F114" s="10" t="str">
        <f>IF(A114="","",IF(A114=$A$107,"non può contenere sé stessa",IF(OR(ISNUMBER(MATCH(A114,'Ingredienti'!$A$5:$A$154,0)),ISNUMBER(MATCH(A114,$H$5:$H$10,0))),IF(NOT(ISNUMBER(D114)),"prezzo mancante",IF(NOT(ISNUMBER(B114)),"quantità mancante",IF(ISNUMBER(MATCH(A114,'Ingredienti'!$A$5:$A$154,0)),"",IF(INDEX($K$5:$K$10,MATCH(A114,$H$5:$H$10,0))&gt;0,"ricetta base incompleta","")))),IF(ISNUMBER(MATCH(A114,$H$5:$H$19,0)),"sta più in basso, spostarla in alto","non trovato"))))</f>
        <v/>
      </c>
      <c r="L114">
        <f>IF(F114="",0,1)</f>
        <v>0</v>
      </c>
    </row>
    <row r="115" spans="1:12" x14ac:dyDescent="0.25">
      <c r="A115" s="5"/>
      <c r="B115" s="12"/>
      <c r="C115" t="str">
        <f>IF(A115="","",IF(ISNUMBER(MATCH(A115,'Ingredienti'!$A$5:$A$154,0)),INDEX('Ingredienti'!$B$5:$B$154,MATCH(A115,'Ingredienti'!$A$5:$A$154,0)),IF(ISNUMBER(MATCH(A115,$H$5:$H$10,0)),INDEX($I$5:$I$10,MATCH(A115,$H$5:$H$10,0)),"")))</f>
        <v/>
      </c>
      <c r="D115" s="13" t="str">
        <f>IF(A115="","",IF(ISNUMBER(MATCH(A115,'Ingredienti'!$A$5:$A$154,0)),INDEX('Ingredienti'!$G$5:$G$154,MATCH(A115,'Ingredienti'!$A$5:$A$154,0)),IF(ISNUMBER(MATCH(A115,$H$5:$H$10,0)),INDEX($J$5:$J$10,MATCH(A115,$H$5:$H$10,0)),"")))</f>
        <v/>
      </c>
      <c r="E115" s="15" t="str">
        <f>IF(OR(A115="",NOT(ISNUMBER(B115)),NOT(ISNUMBER(D115))),"",ROUND(B115*D115,2))</f>
        <v/>
      </c>
      <c r="F115" s="10" t="str">
        <f>IF(A115="","",IF(A115=$A$107,"non può contenere sé stessa",IF(OR(ISNUMBER(MATCH(A115,'Ingredienti'!$A$5:$A$154,0)),ISNUMBER(MATCH(A115,$H$5:$H$10,0))),IF(NOT(ISNUMBER(D115)),"prezzo mancante",IF(NOT(ISNUMBER(B115)),"quantità mancante",IF(ISNUMBER(MATCH(A115,'Ingredienti'!$A$5:$A$154,0)),"",IF(INDEX($K$5:$K$10,MATCH(A115,$H$5:$H$10,0))&gt;0,"ricetta base incompleta","")))),IF(ISNUMBER(MATCH(A115,$H$5:$H$19,0)),"sta più in basso, spostarla in alto","non trovato"))))</f>
        <v/>
      </c>
      <c r="L115">
        <f>IF(F115="",0,1)</f>
        <v>0</v>
      </c>
    </row>
    <row r="116" spans="1:12" x14ac:dyDescent="0.25">
      <c r="A116" s="5"/>
      <c r="B116" s="12"/>
      <c r="C116" t="str">
        <f>IF(A116="","",IF(ISNUMBER(MATCH(A116,'Ingredienti'!$A$5:$A$154,0)),INDEX('Ingredienti'!$B$5:$B$154,MATCH(A116,'Ingredienti'!$A$5:$A$154,0)),IF(ISNUMBER(MATCH(A116,$H$5:$H$10,0)),INDEX($I$5:$I$10,MATCH(A116,$H$5:$H$10,0)),"")))</f>
        <v/>
      </c>
      <c r="D116" s="13" t="str">
        <f>IF(A116="","",IF(ISNUMBER(MATCH(A116,'Ingredienti'!$A$5:$A$154,0)),INDEX('Ingredienti'!$G$5:$G$154,MATCH(A116,'Ingredienti'!$A$5:$A$154,0)),IF(ISNUMBER(MATCH(A116,$H$5:$H$10,0)),INDEX($J$5:$J$10,MATCH(A116,$H$5:$H$10,0)),"")))</f>
        <v/>
      </c>
      <c r="E116" s="15" t="str">
        <f>IF(OR(A116="",NOT(ISNUMBER(B116)),NOT(ISNUMBER(D116))),"",ROUND(B116*D116,2))</f>
        <v/>
      </c>
      <c r="F116" s="10" t="str">
        <f>IF(A116="","",IF(A116=$A$107,"non può contenere sé stessa",IF(OR(ISNUMBER(MATCH(A116,'Ingredienti'!$A$5:$A$154,0)),ISNUMBER(MATCH(A116,$H$5:$H$10,0))),IF(NOT(ISNUMBER(D116)),"prezzo mancante",IF(NOT(ISNUMBER(B116)),"quantità mancante",IF(ISNUMBER(MATCH(A116,'Ingredienti'!$A$5:$A$154,0)),"",IF(INDEX($K$5:$K$10,MATCH(A116,$H$5:$H$10,0))&gt;0,"ricetta base incompleta","")))),IF(ISNUMBER(MATCH(A116,$H$5:$H$19,0)),"sta più in basso, spostarla in alto","non trovato"))))</f>
        <v/>
      </c>
      <c r="L116">
        <f>IF(F116="",0,1)</f>
        <v>0</v>
      </c>
    </row>
    <row r="117" spans="1:12" x14ac:dyDescent="0.25">
      <c r="A117" s="5"/>
      <c r="B117" s="12"/>
      <c r="C117" t="str">
        <f>IF(A117="","",IF(ISNUMBER(MATCH(A117,'Ingredienti'!$A$5:$A$154,0)),INDEX('Ingredienti'!$B$5:$B$154,MATCH(A117,'Ingredienti'!$A$5:$A$154,0)),IF(ISNUMBER(MATCH(A117,$H$5:$H$10,0)),INDEX($I$5:$I$10,MATCH(A117,$H$5:$H$10,0)),"")))</f>
        <v/>
      </c>
      <c r="D117" s="13" t="str">
        <f>IF(A117="","",IF(ISNUMBER(MATCH(A117,'Ingredienti'!$A$5:$A$154,0)),INDEX('Ingredienti'!$G$5:$G$154,MATCH(A117,'Ingredienti'!$A$5:$A$154,0)),IF(ISNUMBER(MATCH(A117,$H$5:$H$10,0)),INDEX($J$5:$J$10,MATCH(A117,$H$5:$H$10,0)),"")))</f>
        <v/>
      </c>
      <c r="E117" s="15" t="str">
        <f>IF(OR(A117="",NOT(ISNUMBER(B117)),NOT(ISNUMBER(D117))),"",ROUND(B117*D117,2))</f>
        <v/>
      </c>
      <c r="F117" s="10" t="str">
        <f>IF(A117="","",IF(A117=$A$107,"non può contenere sé stessa",IF(OR(ISNUMBER(MATCH(A117,'Ingredienti'!$A$5:$A$154,0)),ISNUMBER(MATCH(A117,$H$5:$H$10,0))),IF(NOT(ISNUMBER(D117)),"prezzo mancante",IF(NOT(ISNUMBER(B117)),"quantità mancante",IF(ISNUMBER(MATCH(A117,'Ingredienti'!$A$5:$A$154,0)),"",IF(INDEX($K$5:$K$10,MATCH(A117,$H$5:$H$10,0))&gt;0,"ricetta base incompleta","")))),IF(ISNUMBER(MATCH(A117,$H$5:$H$19,0)),"sta più in basso, spostarla in alto","non trovato"))))</f>
        <v/>
      </c>
      <c r="L117">
        <f>IF(F117="",0,1)</f>
        <v>0</v>
      </c>
    </row>
    <row r="118" spans="1:12" x14ac:dyDescent="0.25">
      <c r="A118" s="5"/>
      <c r="B118" s="12"/>
      <c r="C118" t="str">
        <f>IF(A118="","",IF(ISNUMBER(MATCH(A118,'Ingredienti'!$A$5:$A$154,0)),INDEX('Ingredienti'!$B$5:$B$154,MATCH(A118,'Ingredienti'!$A$5:$A$154,0)),IF(ISNUMBER(MATCH(A118,$H$5:$H$10,0)),INDEX($I$5:$I$10,MATCH(A118,$H$5:$H$10,0)),"")))</f>
        <v/>
      </c>
      <c r="D118" s="13" t="str">
        <f>IF(A118="","",IF(ISNUMBER(MATCH(A118,'Ingredienti'!$A$5:$A$154,0)),INDEX('Ingredienti'!$G$5:$G$154,MATCH(A118,'Ingredienti'!$A$5:$A$154,0)),IF(ISNUMBER(MATCH(A118,$H$5:$H$10,0)),INDEX($J$5:$J$10,MATCH(A118,$H$5:$H$10,0)),"")))</f>
        <v/>
      </c>
      <c r="E118" s="15" t="str">
        <f>IF(OR(A118="",NOT(ISNUMBER(B118)),NOT(ISNUMBER(D118))),"",ROUND(B118*D118,2))</f>
        <v/>
      </c>
      <c r="F118" s="10" t="str">
        <f>IF(A118="","",IF(A118=$A$107,"non può contenere sé stessa",IF(OR(ISNUMBER(MATCH(A118,'Ingredienti'!$A$5:$A$154,0)),ISNUMBER(MATCH(A118,$H$5:$H$10,0))),IF(NOT(ISNUMBER(D118)),"prezzo mancante",IF(NOT(ISNUMBER(B118)),"quantità mancante",IF(ISNUMBER(MATCH(A118,'Ingredienti'!$A$5:$A$154,0)),"",IF(INDEX($K$5:$K$10,MATCH(A118,$H$5:$H$10,0))&gt;0,"ricetta base incompleta","")))),IF(ISNUMBER(MATCH(A118,$H$5:$H$19,0)),"sta più in basso, spostarla in alto","non trovato"))))</f>
        <v/>
      </c>
      <c r="L118">
        <f>IF(F118="",0,1)</f>
        <v>0</v>
      </c>
    </row>
    <row r="119" spans="1:12" x14ac:dyDescent="0.25">
      <c r="A119" s="5"/>
      <c r="B119" s="12"/>
      <c r="C119" t="str">
        <f>IF(A119="","",IF(ISNUMBER(MATCH(A119,'Ingredienti'!$A$5:$A$154,0)),INDEX('Ingredienti'!$B$5:$B$154,MATCH(A119,'Ingredienti'!$A$5:$A$154,0)),IF(ISNUMBER(MATCH(A119,$H$5:$H$10,0)),INDEX($I$5:$I$10,MATCH(A119,$H$5:$H$10,0)),"")))</f>
        <v/>
      </c>
      <c r="D119" s="13" t="str">
        <f>IF(A119="","",IF(ISNUMBER(MATCH(A119,'Ingredienti'!$A$5:$A$154,0)),INDEX('Ingredienti'!$G$5:$G$154,MATCH(A119,'Ingredienti'!$A$5:$A$154,0)),IF(ISNUMBER(MATCH(A119,$H$5:$H$10,0)),INDEX($J$5:$J$10,MATCH(A119,$H$5:$H$10,0)),"")))</f>
        <v/>
      </c>
      <c r="E119" s="15" t="str">
        <f>IF(OR(A119="",NOT(ISNUMBER(B119)),NOT(ISNUMBER(D119))),"",ROUND(B119*D119,2))</f>
        <v/>
      </c>
      <c r="F119" s="10" t="str">
        <f>IF(A119="","",IF(A119=$A$107,"non può contenere sé stessa",IF(OR(ISNUMBER(MATCH(A119,'Ingredienti'!$A$5:$A$154,0)),ISNUMBER(MATCH(A119,$H$5:$H$10,0))),IF(NOT(ISNUMBER(D119)),"prezzo mancante",IF(NOT(ISNUMBER(B119)),"quantità mancante",IF(ISNUMBER(MATCH(A119,'Ingredienti'!$A$5:$A$154,0)),"",IF(INDEX($K$5:$K$10,MATCH(A119,$H$5:$H$10,0))&gt;0,"ricetta base incompleta","")))),IF(ISNUMBER(MATCH(A119,$H$5:$H$19,0)),"sta più in basso, spostarla in alto","non trovato"))))</f>
        <v/>
      </c>
      <c r="L119">
        <f>IF(F119="",0,1)</f>
        <v>0</v>
      </c>
    </row>
    <row r="120" spans="1:12" x14ac:dyDescent="0.25">
      <c r="A120" s="5"/>
      <c r="B120" s="12"/>
      <c r="C120" t="str">
        <f>IF(A120="","",IF(ISNUMBER(MATCH(A120,'Ingredienti'!$A$5:$A$154,0)),INDEX('Ingredienti'!$B$5:$B$154,MATCH(A120,'Ingredienti'!$A$5:$A$154,0)),IF(ISNUMBER(MATCH(A120,$H$5:$H$10,0)),INDEX($I$5:$I$10,MATCH(A120,$H$5:$H$10,0)),"")))</f>
        <v/>
      </c>
      <c r="D120" s="13" t="str">
        <f>IF(A120="","",IF(ISNUMBER(MATCH(A120,'Ingredienti'!$A$5:$A$154,0)),INDEX('Ingredienti'!$G$5:$G$154,MATCH(A120,'Ingredienti'!$A$5:$A$154,0)),IF(ISNUMBER(MATCH(A120,$H$5:$H$10,0)),INDEX($J$5:$J$10,MATCH(A120,$H$5:$H$10,0)),"")))</f>
        <v/>
      </c>
      <c r="E120" s="15" t="str">
        <f>IF(OR(A120="",NOT(ISNUMBER(B120)),NOT(ISNUMBER(D120))),"",ROUND(B120*D120,2))</f>
        <v/>
      </c>
      <c r="F120" s="10" t="str">
        <f>IF(A120="","",IF(A120=$A$107,"non può contenere sé stessa",IF(OR(ISNUMBER(MATCH(A120,'Ingredienti'!$A$5:$A$154,0)),ISNUMBER(MATCH(A120,$H$5:$H$10,0))),IF(NOT(ISNUMBER(D120)),"prezzo mancante",IF(NOT(ISNUMBER(B120)),"quantità mancante",IF(ISNUMBER(MATCH(A120,'Ingredienti'!$A$5:$A$154,0)),"",IF(INDEX($K$5:$K$10,MATCH(A120,$H$5:$H$10,0))&gt;0,"ricetta base incompleta","")))),IF(ISNUMBER(MATCH(A120,$H$5:$H$19,0)),"sta più in basso, spostarla in alto","non trovato"))))</f>
        <v/>
      </c>
      <c r="L120">
        <f>IF(F120="",0,1)</f>
        <v>0</v>
      </c>
    </row>
    <row r="121" spans="1:5" x14ac:dyDescent="0.25">
      <c r="A121" s="16" t="s">
        <v>47</v>
      </c>
      <c r="E121" s="9" t="str">
        <f>IF(A107="","",ROUND(SUM(E109:E120),2))</f>
        <v/>
      </c>
    </row>
    <row r="122" spans="1:5" x14ac:dyDescent="0.25">
      <c r="A122" s="16" t="s">
        <v>39</v>
      </c>
      <c r="E122" s="17" t="str">
        <f>IF(OR(A107="",NOT(ISNUMBER(C107))),"",IF(C107&lt;=0,"",E121/C107))</f>
        <v/>
      </c>
    </row>
    <row r="124" spans="1:5" x14ac:dyDescent="0.25">
      <c r="A124" s="11"/>
      <c r="B124" s="2" t="s">
        <v>42</v>
      </c>
      <c r="C124" s="12"/>
      <c r="D124" s="5"/>
      <c r="E124" s="10" t="str">
        <f>IF(A124="","",IF(COUNTIF($H$5:$H$19,A124)&gt;1,"nome doppio, conta solo il primo",IF(ISNUMBER(MATCH(A124,'Ingredienti'!$A$5:$A$154,0)),"il nome è anche un ingrediente",IF(NOT(ISNUMBER(C124)),"«La preparazione dà» mancante",IF(C124&lt;=0,"«La preparazione dà» mancante",IF(SUM(L126:L137)&gt;0,"controllare le righe con avviso",""))))))</f>
        <v/>
      </c>
    </row>
    <row r="125" spans="1:6" x14ac:dyDescent="0.25">
      <c r="A125" s="4" t="s">
        <v>43</v>
      </c>
      <c r="B125" s="4" t="s">
        <v>44</v>
      </c>
      <c r="C125" s="4" t="s">
        <v>18</v>
      </c>
      <c r="D125" s="4" t="s">
        <v>45</v>
      </c>
      <c r="E125" s="4" t="s">
        <v>46</v>
      </c>
      <c r="F125" s="4" t="s">
        <v>24</v>
      </c>
    </row>
    <row r="126" spans="1:12" x14ac:dyDescent="0.25">
      <c r="A126" s="5"/>
      <c r="B126" s="12"/>
      <c r="C126" t="str">
        <f>IF(A126="","",IF(ISNUMBER(MATCH(A126,'Ingredienti'!$A$5:$A$154,0)),INDEX('Ingredienti'!$B$5:$B$154,MATCH(A126,'Ingredienti'!$A$5:$A$154,0)),IF(ISNUMBER(MATCH(A126,$H$5:$H$11,0)),INDEX($I$5:$I$11,MATCH(A126,$H$5:$H$11,0)),"")))</f>
        <v/>
      </c>
      <c r="D126" s="13" t="str">
        <f>IF(A126="","",IF(ISNUMBER(MATCH(A126,'Ingredienti'!$A$5:$A$154,0)),INDEX('Ingredienti'!$G$5:$G$154,MATCH(A126,'Ingredienti'!$A$5:$A$154,0)),IF(ISNUMBER(MATCH(A126,$H$5:$H$11,0)),INDEX($J$5:$J$11,MATCH(A126,$H$5:$H$11,0)),"")))</f>
        <v/>
      </c>
      <c r="E126" s="15" t="str">
        <f>IF(OR(A126="",NOT(ISNUMBER(B126)),NOT(ISNUMBER(D126))),"",ROUND(B126*D126,2))</f>
        <v/>
      </c>
      <c r="F126" s="10" t="str">
        <f>IF(A126="","",IF(A126=$A$124,"non può contenere sé stessa",IF(OR(ISNUMBER(MATCH(A126,'Ingredienti'!$A$5:$A$154,0)),ISNUMBER(MATCH(A126,$H$5:$H$11,0))),IF(NOT(ISNUMBER(D126)),"prezzo mancante",IF(NOT(ISNUMBER(B126)),"quantità mancante",IF(ISNUMBER(MATCH(A126,'Ingredienti'!$A$5:$A$154,0)),"",IF(INDEX($K$5:$K$11,MATCH(A126,$H$5:$H$11,0))&gt;0,"ricetta base incompleta","")))),IF(ISNUMBER(MATCH(A126,$H$5:$H$19,0)),"sta più in basso, spostarla in alto","non trovato"))))</f>
        <v/>
      </c>
      <c r="L126">
        <f>IF(F126="",0,1)</f>
        <v>0</v>
      </c>
    </row>
    <row r="127" spans="1:12" x14ac:dyDescent="0.25">
      <c r="A127" s="5"/>
      <c r="B127" s="12"/>
      <c r="C127" t="str">
        <f>IF(A127="","",IF(ISNUMBER(MATCH(A127,'Ingredienti'!$A$5:$A$154,0)),INDEX('Ingredienti'!$B$5:$B$154,MATCH(A127,'Ingredienti'!$A$5:$A$154,0)),IF(ISNUMBER(MATCH(A127,$H$5:$H$11,0)),INDEX($I$5:$I$11,MATCH(A127,$H$5:$H$11,0)),"")))</f>
        <v/>
      </c>
      <c r="D127" s="13" t="str">
        <f>IF(A127="","",IF(ISNUMBER(MATCH(A127,'Ingredienti'!$A$5:$A$154,0)),INDEX('Ingredienti'!$G$5:$G$154,MATCH(A127,'Ingredienti'!$A$5:$A$154,0)),IF(ISNUMBER(MATCH(A127,$H$5:$H$11,0)),INDEX($J$5:$J$11,MATCH(A127,$H$5:$H$11,0)),"")))</f>
        <v/>
      </c>
      <c r="E127" s="15" t="str">
        <f>IF(OR(A127="",NOT(ISNUMBER(B127)),NOT(ISNUMBER(D127))),"",ROUND(B127*D127,2))</f>
        <v/>
      </c>
      <c r="F127" s="10" t="str">
        <f>IF(A127="","",IF(A127=$A$124,"non può contenere sé stessa",IF(OR(ISNUMBER(MATCH(A127,'Ingredienti'!$A$5:$A$154,0)),ISNUMBER(MATCH(A127,$H$5:$H$11,0))),IF(NOT(ISNUMBER(D127)),"prezzo mancante",IF(NOT(ISNUMBER(B127)),"quantità mancante",IF(ISNUMBER(MATCH(A127,'Ingredienti'!$A$5:$A$154,0)),"",IF(INDEX($K$5:$K$11,MATCH(A127,$H$5:$H$11,0))&gt;0,"ricetta base incompleta","")))),IF(ISNUMBER(MATCH(A127,$H$5:$H$19,0)),"sta più in basso, spostarla in alto","non trovato"))))</f>
        <v/>
      </c>
      <c r="L127">
        <f>IF(F127="",0,1)</f>
        <v>0</v>
      </c>
    </row>
    <row r="128" spans="1:12" x14ac:dyDescent="0.25">
      <c r="A128" s="5"/>
      <c r="B128" s="12"/>
      <c r="C128" t="str">
        <f>IF(A128="","",IF(ISNUMBER(MATCH(A128,'Ingredienti'!$A$5:$A$154,0)),INDEX('Ingredienti'!$B$5:$B$154,MATCH(A128,'Ingredienti'!$A$5:$A$154,0)),IF(ISNUMBER(MATCH(A128,$H$5:$H$11,0)),INDEX($I$5:$I$11,MATCH(A128,$H$5:$H$11,0)),"")))</f>
        <v/>
      </c>
      <c r="D128" s="13" t="str">
        <f>IF(A128="","",IF(ISNUMBER(MATCH(A128,'Ingredienti'!$A$5:$A$154,0)),INDEX('Ingredienti'!$G$5:$G$154,MATCH(A128,'Ingredienti'!$A$5:$A$154,0)),IF(ISNUMBER(MATCH(A128,$H$5:$H$11,0)),INDEX($J$5:$J$11,MATCH(A128,$H$5:$H$11,0)),"")))</f>
        <v/>
      </c>
      <c r="E128" s="15" t="str">
        <f>IF(OR(A128="",NOT(ISNUMBER(B128)),NOT(ISNUMBER(D128))),"",ROUND(B128*D128,2))</f>
        <v/>
      </c>
      <c r="F128" s="10" t="str">
        <f>IF(A128="","",IF(A128=$A$124,"non può contenere sé stessa",IF(OR(ISNUMBER(MATCH(A128,'Ingredienti'!$A$5:$A$154,0)),ISNUMBER(MATCH(A128,$H$5:$H$11,0))),IF(NOT(ISNUMBER(D128)),"prezzo mancante",IF(NOT(ISNUMBER(B128)),"quantità mancante",IF(ISNUMBER(MATCH(A128,'Ingredienti'!$A$5:$A$154,0)),"",IF(INDEX($K$5:$K$11,MATCH(A128,$H$5:$H$11,0))&gt;0,"ricetta base incompleta","")))),IF(ISNUMBER(MATCH(A128,$H$5:$H$19,0)),"sta più in basso, spostarla in alto","non trovato"))))</f>
        <v/>
      </c>
      <c r="L128">
        <f>IF(F128="",0,1)</f>
        <v>0</v>
      </c>
    </row>
    <row r="129" spans="1:12" x14ac:dyDescent="0.25">
      <c r="A129" s="5"/>
      <c r="B129" s="12"/>
      <c r="C129" t="str">
        <f>IF(A129="","",IF(ISNUMBER(MATCH(A129,'Ingredienti'!$A$5:$A$154,0)),INDEX('Ingredienti'!$B$5:$B$154,MATCH(A129,'Ingredienti'!$A$5:$A$154,0)),IF(ISNUMBER(MATCH(A129,$H$5:$H$11,0)),INDEX($I$5:$I$11,MATCH(A129,$H$5:$H$11,0)),"")))</f>
        <v/>
      </c>
      <c r="D129" s="13" t="str">
        <f>IF(A129="","",IF(ISNUMBER(MATCH(A129,'Ingredienti'!$A$5:$A$154,0)),INDEX('Ingredienti'!$G$5:$G$154,MATCH(A129,'Ingredienti'!$A$5:$A$154,0)),IF(ISNUMBER(MATCH(A129,$H$5:$H$11,0)),INDEX($J$5:$J$11,MATCH(A129,$H$5:$H$11,0)),"")))</f>
        <v/>
      </c>
      <c r="E129" s="15" t="str">
        <f>IF(OR(A129="",NOT(ISNUMBER(B129)),NOT(ISNUMBER(D129))),"",ROUND(B129*D129,2))</f>
        <v/>
      </c>
      <c r="F129" s="10" t="str">
        <f>IF(A129="","",IF(A129=$A$124,"non può contenere sé stessa",IF(OR(ISNUMBER(MATCH(A129,'Ingredienti'!$A$5:$A$154,0)),ISNUMBER(MATCH(A129,$H$5:$H$11,0))),IF(NOT(ISNUMBER(D129)),"prezzo mancante",IF(NOT(ISNUMBER(B129)),"quantità mancante",IF(ISNUMBER(MATCH(A129,'Ingredienti'!$A$5:$A$154,0)),"",IF(INDEX($K$5:$K$11,MATCH(A129,$H$5:$H$11,0))&gt;0,"ricetta base incompleta","")))),IF(ISNUMBER(MATCH(A129,$H$5:$H$19,0)),"sta più in basso, spostarla in alto","non trovato"))))</f>
        <v/>
      </c>
      <c r="L129">
        <f>IF(F129="",0,1)</f>
        <v>0</v>
      </c>
    </row>
    <row r="130" spans="1:12" x14ac:dyDescent="0.25">
      <c r="A130" s="5"/>
      <c r="B130" s="12"/>
      <c r="C130" t="str">
        <f>IF(A130="","",IF(ISNUMBER(MATCH(A130,'Ingredienti'!$A$5:$A$154,0)),INDEX('Ingredienti'!$B$5:$B$154,MATCH(A130,'Ingredienti'!$A$5:$A$154,0)),IF(ISNUMBER(MATCH(A130,$H$5:$H$11,0)),INDEX($I$5:$I$11,MATCH(A130,$H$5:$H$11,0)),"")))</f>
        <v/>
      </c>
      <c r="D130" s="13" t="str">
        <f>IF(A130="","",IF(ISNUMBER(MATCH(A130,'Ingredienti'!$A$5:$A$154,0)),INDEX('Ingredienti'!$G$5:$G$154,MATCH(A130,'Ingredienti'!$A$5:$A$154,0)),IF(ISNUMBER(MATCH(A130,$H$5:$H$11,0)),INDEX($J$5:$J$11,MATCH(A130,$H$5:$H$11,0)),"")))</f>
        <v/>
      </c>
      <c r="E130" s="15" t="str">
        <f>IF(OR(A130="",NOT(ISNUMBER(B130)),NOT(ISNUMBER(D130))),"",ROUND(B130*D130,2))</f>
        <v/>
      </c>
      <c r="F130" s="10" t="str">
        <f>IF(A130="","",IF(A130=$A$124,"non può contenere sé stessa",IF(OR(ISNUMBER(MATCH(A130,'Ingredienti'!$A$5:$A$154,0)),ISNUMBER(MATCH(A130,$H$5:$H$11,0))),IF(NOT(ISNUMBER(D130)),"prezzo mancante",IF(NOT(ISNUMBER(B130)),"quantità mancante",IF(ISNUMBER(MATCH(A130,'Ingredienti'!$A$5:$A$154,0)),"",IF(INDEX($K$5:$K$11,MATCH(A130,$H$5:$H$11,0))&gt;0,"ricetta base incompleta","")))),IF(ISNUMBER(MATCH(A130,$H$5:$H$19,0)),"sta più in basso, spostarla in alto","non trovato"))))</f>
        <v/>
      </c>
      <c r="L130">
        <f>IF(F130="",0,1)</f>
        <v>0</v>
      </c>
    </row>
    <row r="131" spans="1:12" x14ac:dyDescent="0.25">
      <c r="A131" s="5"/>
      <c r="B131" s="12"/>
      <c r="C131" t="str">
        <f>IF(A131="","",IF(ISNUMBER(MATCH(A131,'Ingredienti'!$A$5:$A$154,0)),INDEX('Ingredienti'!$B$5:$B$154,MATCH(A131,'Ingredienti'!$A$5:$A$154,0)),IF(ISNUMBER(MATCH(A131,$H$5:$H$11,0)),INDEX($I$5:$I$11,MATCH(A131,$H$5:$H$11,0)),"")))</f>
        <v/>
      </c>
      <c r="D131" s="13" t="str">
        <f>IF(A131="","",IF(ISNUMBER(MATCH(A131,'Ingredienti'!$A$5:$A$154,0)),INDEX('Ingredienti'!$G$5:$G$154,MATCH(A131,'Ingredienti'!$A$5:$A$154,0)),IF(ISNUMBER(MATCH(A131,$H$5:$H$11,0)),INDEX($J$5:$J$11,MATCH(A131,$H$5:$H$11,0)),"")))</f>
        <v/>
      </c>
      <c r="E131" s="15" t="str">
        <f>IF(OR(A131="",NOT(ISNUMBER(B131)),NOT(ISNUMBER(D131))),"",ROUND(B131*D131,2))</f>
        <v/>
      </c>
      <c r="F131" s="10" t="str">
        <f>IF(A131="","",IF(A131=$A$124,"non può contenere sé stessa",IF(OR(ISNUMBER(MATCH(A131,'Ingredienti'!$A$5:$A$154,0)),ISNUMBER(MATCH(A131,$H$5:$H$11,0))),IF(NOT(ISNUMBER(D131)),"prezzo mancante",IF(NOT(ISNUMBER(B131)),"quantità mancante",IF(ISNUMBER(MATCH(A131,'Ingredienti'!$A$5:$A$154,0)),"",IF(INDEX($K$5:$K$11,MATCH(A131,$H$5:$H$11,0))&gt;0,"ricetta base incompleta","")))),IF(ISNUMBER(MATCH(A131,$H$5:$H$19,0)),"sta più in basso, spostarla in alto","non trovato"))))</f>
        <v/>
      </c>
      <c r="L131">
        <f>IF(F131="",0,1)</f>
        <v>0</v>
      </c>
    </row>
    <row r="132" spans="1:12" x14ac:dyDescent="0.25">
      <c r="A132" s="5"/>
      <c r="B132" s="12"/>
      <c r="C132" t="str">
        <f>IF(A132="","",IF(ISNUMBER(MATCH(A132,'Ingredienti'!$A$5:$A$154,0)),INDEX('Ingredienti'!$B$5:$B$154,MATCH(A132,'Ingredienti'!$A$5:$A$154,0)),IF(ISNUMBER(MATCH(A132,$H$5:$H$11,0)),INDEX($I$5:$I$11,MATCH(A132,$H$5:$H$11,0)),"")))</f>
        <v/>
      </c>
      <c r="D132" s="13" t="str">
        <f>IF(A132="","",IF(ISNUMBER(MATCH(A132,'Ingredienti'!$A$5:$A$154,0)),INDEX('Ingredienti'!$G$5:$G$154,MATCH(A132,'Ingredienti'!$A$5:$A$154,0)),IF(ISNUMBER(MATCH(A132,$H$5:$H$11,0)),INDEX($J$5:$J$11,MATCH(A132,$H$5:$H$11,0)),"")))</f>
        <v/>
      </c>
      <c r="E132" s="15" t="str">
        <f>IF(OR(A132="",NOT(ISNUMBER(B132)),NOT(ISNUMBER(D132))),"",ROUND(B132*D132,2))</f>
        <v/>
      </c>
      <c r="F132" s="10" t="str">
        <f>IF(A132="","",IF(A132=$A$124,"non può contenere sé stessa",IF(OR(ISNUMBER(MATCH(A132,'Ingredienti'!$A$5:$A$154,0)),ISNUMBER(MATCH(A132,$H$5:$H$11,0))),IF(NOT(ISNUMBER(D132)),"prezzo mancante",IF(NOT(ISNUMBER(B132)),"quantità mancante",IF(ISNUMBER(MATCH(A132,'Ingredienti'!$A$5:$A$154,0)),"",IF(INDEX($K$5:$K$11,MATCH(A132,$H$5:$H$11,0))&gt;0,"ricetta base incompleta","")))),IF(ISNUMBER(MATCH(A132,$H$5:$H$19,0)),"sta più in basso, spostarla in alto","non trovato"))))</f>
        <v/>
      </c>
      <c r="L132">
        <f>IF(F132="",0,1)</f>
        <v>0</v>
      </c>
    </row>
    <row r="133" spans="1:12" x14ac:dyDescent="0.25">
      <c r="A133" s="5"/>
      <c r="B133" s="12"/>
      <c r="C133" t="str">
        <f>IF(A133="","",IF(ISNUMBER(MATCH(A133,'Ingredienti'!$A$5:$A$154,0)),INDEX('Ingredienti'!$B$5:$B$154,MATCH(A133,'Ingredienti'!$A$5:$A$154,0)),IF(ISNUMBER(MATCH(A133,$H$5:$H$11,0)),INDEX($I$5:$I$11,MATCH(A133,$H$5:$H$11,0)),"")))</f>
        <v/>
      </c>
      <c r="D133" s="13" t="str">
        <f>IF(A133="","",IF(ISNUMBER(MATCH(A133,'Ingredienti'!$A$5:$A$154,0)),INDEX('Ingredienti'!$G$5:$G$154,MATCH(A133,'Ingredienti'!$A$5:$A$154,0)),IF(ISNUMBER(MATCH(A133,$H$5:$H$11,0)),INDEX($J$5:$J$11,MATCH(A133,$H$5:$H$11,0)),"")))</f>
        <v/>
      </c>
      <c r="E133" s="15" t="str">
        <f>IF(OR(A133="",NOT(ISNUMBER(B133)),NOT(ISNUMBER(D133))),"",ROUND(B133*D133,2))</f>
        <v/>
      </c>
      <c r="F133" s="10" t="str">
        <f>IF(A133="","",IF(A133=$A$124,"non può contenere sé stessa",IF(OR(ISNUMBER(MATCH(A133,'Ingredienti'!$A$5:$A$154,0)),ISNUMBER(MATCH(A133,$H$5:$H$11,0))),IF(NOT(ISNUMBER(D133)),"prezzo mancante",IF(NOT(ISNUMBER(B133)),"quantità mancante",IF(ISNUMBER(MATCH(A133,'Ingredienti'!$A$5:$A$154,0)),"",IF(INDEX($K$5:$K$11,MATCH(A133,$H$5:$H$11,0))&gt;0,"ricetta base incompleta","")))),IF(ISNUMBER(MATCH(A133,$H$5:$H$19,0)),"sta più in basso, spostarla in alto","non trovato"))))</f>
        <v/>
      </c>
      <c r="L133">
        <f>IF(F133="",0,1)</f>
        <v>0</v>
      </c>
    </row>
    <row r="134" spans="1:12" x14ac:dyDescent="0.25">
      <c r="A134" s="5"/>
      <c r="B134" s="12"/>
      <c r="C134" t="str">
        <f>IF(A134="","",IF(ISNUMBER(MATCH(A134,'Ingredienti'!$A$5:$A$154,0)),INDEX('Ingredienti'!$B$5:$B$154,MATCH(A134,'Ingredienti'!$A$5:$A$154,0)),IF(ISNUMBER(MATCH(A134,$H$5:$H$11,0)),INDEX($I$5:$I$11,MATCH(A134,$H$5:$H$11,0)),"")))</f>
        <v/>
      </c>
      <c r="D134" s="13" t="str">
        <f>IF(A134="","",IF(ISNUMBER(MATCH(A134,'Ingredienti'!$A$5:$A$154,0)),INDEX('Ingredienti'!$G$5:$G$154,MATCH(A134,'Ingredienti'!$A$5:$A$154,0)),IF(ISNUMBER(MATCH(A134,$H$5:$H$11,0)),INDEX($J$5:$J$11,MATCH(A134,$H$5:$H$11,0)),"")))</f>
        <v/>
      </c>
      <c r="E134" s="15" t="str">
        <f>IF(OR(A134="",NOT(ISNUMBER(B134)),NOT(ISNUMBER(D134))),"",ROUND(B134*D134,2))</f>
        <v/>
      </c>
      <c r="F134" s="10" t="str">
        <f>IF(A134="","",IF(A134=$A$124,"non può contenere sé stessa",IF(OR(ISNUMBER(MATCH(A134,'Ingredienti'!$A$5:$A$154,0)),ISNUMBER(MATCH(A134,$H$5:$H$11,0))),IF(NOT(ISNUMBER(D134)),"prezzo mancante",IF(NOT(ISNUMBER(B134)),"quantità mancante",IF(ISNUMBER(MATCH(A134,'Ingredienti'!$A$5:$A$154,0)),"",IF(INDEX($K$5:$K$11,MATCH(A134,$H$5:$H$11,0))&gt;0,"ricetta base incompleta","")))),IF(ISNUMBER(MATCH(A134,$H$5:$H$19,0)),"sta più in basso, spostarla in alto","non trovato"))))</f>
        <v/>
      </c>
      <c r="L134">
        <f>IF(F134="",0,1)</f>
        <v>0</v>
      </c>
    </row>
    <row r="135" spans="1:12" x14ac:dyDescent="0.25">
      <c r="A135" s="5"/>
      <c r="B135" s="12"/>
      <c r="C135" t="str">
        <f>IF(A135="","",IF(ISNUMBER(MATCH(A135,'Ingredienti'!$A$5:$A$154,0)),INDEX('Ingredienti'!$B$5:$B$154,MATCH(A135,'Ingredienti'!$A$5:$A$154,0)),IF(ISNUMBER(MATCH(A135,$H$5:$H$11,0)),INDEX($I$5:$I$11,MATCH(A135,$H$5:$H$11,0)),"")))</f>
        <v/>
      </c>
      <c r="D135" s="13" t="str">
        <f>IF(A135="","",IF(ISNUMBER(MATCH(A135,'Ingredienti'!$A$5:$A$154,0)),INDEX('Ingredienti'!$G$5:$G$154,MATCH(A135,'Ingredienti'!$A$5:$A$154,0)),IF(ISNUMBER(MATCH(A135,$H$5:$H$11,0)),INDEX($J$5:$J$11,MATCH(A135,$H$5:$H$11,0)),"")))</f>
        <v/>
      </c>
      <c r="E135" s="15" t="str">
        <f>IF(OR(A135="",NOT(ISNUMBER(B135)),NOT(ISNUMBER(D135))),"",ROUND(B135*D135,2))</f>
        <v/>
      </c>
      <c r="F135" s="10" t="str">
        <f>IF(A135="","",IF(A135=$A$124,"non può contenere sé stessa",IF(OR(ISNUMBER(MATCH(A135,'Ingredienti'!$A$5:$A$154,0)),ISNUMBER(MATCH(A135,$H$5:$H$11,0))),IF(NOT(ISNUMBER(D135)),"prezzo mancante",IF(NOT(ISNUMBER(B135)),"quantità mancante",IF(ISNUMBER(MATCH(A135,'Ingredienti'!$A$5:$A$154,0)),"",IF(INDEX($K$5:$K$11,MATCH(A135,$H$5:$H$11,0))&gt;0,"ricetta base incompleta","")))),IF(ISNUMBER(MATCH(A135,$H$5:$H$19,0)),"sta più in basso, spostarla in alto","non trovato"))))</f>
        <v/>
      </c>
      <c r="L135">
        <f>IF(F135="",0,1)</f>
        <v>0</v>
      </c>
    </row>
    <row r="136" spans="1:12" x14ac:dyDescent="0.25">
      <c r="A136" s="5"/>
      <c r="B136" s="12"/>
      <c r="C136" t="str">
        <f>IF(A136="","",IF(ISNUMBER(MATCH(A136,'Ingredienti'!$A$5:$A$154,0)),INDEX('Ingredienti'!$B$5:$B$154,MATCH(A136,'Ingredienti'!$A$5:$A$154,0)),IF(ISNUMBER(MATCH(A136,$H$5:$H$11,0)),INDEX($I$5:$I$11,MATCH(A136,$H$5:$H$11,0)),"")))</f>
        <v/>
      </c>
      <c r="D136" s="13" t="str">
        <f>IF(A136="","",IF(ISNUMBER(MATCH(A136,'Ingredienti'!$A$5:$A$154,0)),INDEX('Ingredienti'!$G$5:$G$154,MATCH(A136,'Ingredienti'!$A$5:$A$154,0)),IF(ISNUMBER(MATCH(A136,$H$5:$H$11,0)),INDEX($J$5:$J$11,MATCH(A136,$H$5:$H$11,0)),"")))</f>
        <v/>
      </c>
      <c r="E136" s="15" t="str">
        <f>IF(OR(A136="",NOT(ISNUMBER(B136)),NOT(ISNUMBER(D136))),"",ROUND(B136*D136,2))</f>
        <v/>
      </c>
      <c r="F136" s="10" t="str">
        <f>IF(A136="","",IF(A136=$A$124,"non può contenere sé stessa",IF(OR(ISNUMBER(MATCH(A136,'Ingredienti'!$A$5:$A$154,0)),ISNUMBER(MATCH(A136,$H$5:$H$11,0))),IF(NOT(ISNUMBER(D136)),"prezzo mancante",IF(NOT(ISNUMBER(B136)),"quantità mancante",IF(ISNUMBER(MATCH(A136,'Ingredienti'!$A$5:$A$154,0)),"",IF(INDEX($K$5:$K$11,MATCH(A136,$H$5:$H$11,0))&gt;0,"ricetta base incompleta","")))),IF(ISNUMBER(MATCH(A136,$H$5:$H$19,0)),"sta più in basso, spostarla in alto","non trovato"))))</f>
        <v/>
      </c>
      <c r="L136">
        <f>IF(F136="",0,1)</f>
        <v>0</v>
      </c>
    </row>
    <row r="137" spans="1:12" x14ac:dyDescent="0.25">
      <c r="A137" s="5"/>
      <c r="B137" s="12"/>
      <c r="C137" t="str">
        <f>IF(A137="","",IF(ISNUMBER(MATCH(A137,'Ingredienti'!$A$5:$A$154,0)),INDEX('Ingredienti'!$B$5:$B$154,MATCH(A137,'Ingredienti'!$A$5:$A$154,0)),IF(ISNUMBER(MATCH(A137,$H$5:$H$11,0)),INDEX($I$5:$I$11,MATCH(A137,$H$5:$H$11,0)),"")))</f>
        <v/>
      </c>
      <c r="D137" s="13" t="str">
        <f>IF(A137="","",IF(ISNUMBER(MATCH(A137,'Ingredienti'!$A$5:$A$154,0)),INDEX('Ingredienti'!$G$5:$G$154,MATCH(A137,'Ingredienti'!$A$5:$A$154,0)),IF(ISNUMBER(MATCH(A137,$H$5:$H$11,0)),INDEX($J$5:$J$11,MATCH(A137,$H$5:$H$11,0)),"")))</f>
        <v/>
      </c>
      <c r="E137" s="15" t="str">
        <f>IF(OR(A137="",NOT(ISNUMBER(B137)),NOT(ISNUMBER(D137))),"",ROUND(B137*D137,2))</f>
        <v/>
      </c>
      <c r="F137" s="10" t="str">
        <f>IF(A137="","",IF(A137=$A$124,"non può contenere sé stessa",IF(OR(ISNUMBER(MATCH(A137,'Ingredienti'!$A$5:$A$154,0)),ISNUMBER(MATCH(A137,$H$5:$H$11,0))),IF(NOT(ISNUMBER(D137)),"prezzo mancante",IF(NOT(ISNUMBER(B137)),"quantità mancante",IF(ISNUMBER(MATCH(A137,'Ingredienti'!$A$5:$A$154,0)),"",IF(INDEX($K$5:$K$11,MATCH(A137,$H$5:$H$11,0))&gt;0,"ricetta base incompleta","")))),IF(ISNUMBER(MATCH(A137,$H$5:$H$19,0)),"sta più in basso, spostarla in alto","non trovato"))))</f>
        <v/>
      </c>
      <c r="L137">
        <f>IF(F137="",0,1)</f>
        <v>0</v>
      </c>
    </row>
    <row r="138" spans="1:5" x14ac:dyDescent="0.25">
      <c r="A138" s="16" t="s">
        <v>47</v>
      </c>
      <c r="E138" s="9" t="str">
        <f>IF(A124="","",ROUND(SUM(E126:E137),2))</f>
        <v/>
      </c>
    </row>
    <row r="139" spans="1:5" x14ac:dyDescent="0.25">
      <c r="A139" s="16" t="s">
        <v>39</v>
      </c>
      <c r="E139" s="17" t="str">
        <f>IF(OR(A124="",NOT(ISNUMBER(C124))),"",IF(C124&lt;=0,"",E138/C124))</f>
        <v/>
      </c>
    </row>
    <row r="141" spans="1:5" x14ac:dyDescent="0.25">
      <c r="A141" s="11"/>
      <c r="B141" s="2" t="s">
        <v>42</v>
      </c>
      <c r="C141" s="12"/>
      <c r="D141" s="5"/>
      <c r="E141" s="10" t="str">
        <f>IF(A141="","",IF(COUNTIF($H$5:$H$19,A141)&gt;1,"nome doppio, conta solo il primo",IF(ISNUMBER(MATCH(A141,'Ingredienti'!$A$5:$A$154,0)),"il nome è anche un ingrediente",IF(NOT(ISNUMBER(C141)),"«La preparazione dà» mancante",IF(C141&lt;=0,"«La preparazione dà» mancante",IF(SUM(L143:L154)&gt;0,"controllare le righe con avviso",""))))))</f>
        <v/>
      </c>
    </row>
    <row r="142" spans="1:6" x14ac:dyDescent="0.25">
      <c r="A142" s="4" t="s">
        <v>43</v>
      </c>
      <c r="B142" s="4" t="s">
        <v>44</v>
      </c>
      <c r="C142" s="4" t="s">
        <v>18</v>
      </c>
      <c r="D142" s="4" t="s">
        <v>45</v>
      </c>
      <c r="E142" s="4" t="s">
        <v>46</v>
      </c>
      <c r="F142" s="4" t="s">
        <v>24</v>
      </c>
    </row>
    <row r="143" spans="1:12" x14ac:dyDescent="0.25">
      <c r="A143" s="5"/>
      <c r="B143" s="12"/>
      <c r="C143" t="str">
        <f>IF(A143="","",IF(ISNUMBER(MATCH(A143,'Ingredienti'!$A$5:$A$154,0)),INDEX('Ingredienti'!$B$5:$B$154,MATCH(A143,'Ingredienti'!$A$5:$A$154,0)),IF(ISNUMBER(MATCH(A143,$H$5:$H$12,0)),INDEX($I$5:$I$12,MATCH(A143,$H$5:$H$12,0)),"")))</f>
        <v/>
      </c>
      <c r="D143" s="13" t="str">
        <f>IF(A143="","",IF(ISNUMBER(MATCH(A143,'Ingredienti'!$A$5:$A$154,0)),INDEX('Ingredienti'!$G$5:$G$154,MATCH(A143,'Ingredienti'!$A$5:$A$154,0)),IF(ISNUMBER(MATCH(A143,$H$5:$H$12,0)),INDEX($J$5:$J$12,MATCH(A143,$H$5:$H$12,0)),"")))</f>
        <v/>
      </c>
      <c r="E143" s="15" t="str">
        <f>IF(OR(A143="",NOT(ISNUMBER(B143)),NOT(ISNUMBER(D143))),"",ROUND(B143*D143,2))</f>
        <v/>
      </c>
      <c r="F143" s="10" t="str">
        <f>IF(A143="","",IF(A143=$A$141,"non può contenere sé stessa",IF(OR(ISNUMBER(MATCH(A143,'Ingredienti'!$A$5:$A$154,0)),ISNUMBER(MATCH(A143,$H$5:$H$12,0))),IF(NOT(ISNUMBER(D143)),"prezzo mancante",IF(NOT(ISNUMBER(B143)),"quantità mancante",IF(ISNUMBER(MATCH(A143,'Ingredienti'!$A$5:$A$154,0)),"",IF(INDEX($K$5:$K$12,MATCH(A143,$H$5:$H$12,0))&gt;0,"ricetta base incompleta","")))),IF(ISNUMBER(MATCH(A143,$H$5:$H$19,0)),"sta più in basso, spostarla in alto","non trovato"))))</f>
        <v/>
      </c>
      <c r="L143">
        <f>IF(F143="",0,1)</f>
        <v>0</v>
      </c>
    </row>
    <row r="144" spans="1:12" x14ac:dyDescent="0.25">
      <c r="A144" s="5"/>
      <c r="B144" s="12"/>
      <c r="C144" t="str">
        <f>IF(A144="","",IF(ISNUMBER(MATCH(A144,'Ingredienti'!$A$5:$A$154,0)),INDEX('Ingredienti'!$B$5:$B$154,MATCH(A144,'Ingredienti'!$A$5:$A$154,0)),IF(ISNUMBER(MATCH(A144,$H$5:$H$12,0)),INDEX($I$5:$I$12,MATCH(A144,$H$5:$H$12,0)),"")))</f>
        <v/>
      </c>
      <c r="D144" s="13" t="str">
        <f>IF(A144="","",IF(ISNUMBER(MATCH(A144,'Ingredienti'!$A$5:$A$154,0)),INDEX('Ingredienti'!$G$5:$G$154,MATCH(A144,'Ingredienti'!$A$5:$A$154,0)),IF(ISNUMBER(MATCH(A144,$H$5:$H$12,0)),INDEX($J$5:$J$12,MATCH(A144,$H$5:$H$12,0)),"")))</f>
        <v/>
      </c>
      <c r="E144" s="15" t="str">
        <f>IF(OR(A144="",NOT(ISNUMBER(B144)),NOT(ISNUMBER(D144))),"",ROUND(B144*D144,2))</f>
        <v/>
      </c>
      <c r="F144" s="10" t="str">
        <f>IF(A144="","",IF(A144=$A$141,"non può contenere sé stessa",IF(OR(ISNUMBER(MATCH(A144,'Ingredienti'!$A$5:$A$154,0)),ISNUMBER(MATCH(A144,$H$5:$H$12,0))),IF(NOT(ISNUMBER(D144)),"prezzo mancante",IF(NOT(ISNUMBER(B144)),"quantità mancante",IF(ISNUMBER(MATCH(A144,'Ingredienti'!$A$5:$A$154,0)),"",IF(INDEX($K$5:$K$12,MATCH(A144,$H$5:$H$12,0))&gt;0,"ricetta base incompleta","")))),IF(ISNUMBER(MATCH(A144,$H$5:$H$19,0)),"sta più in basso, spostarla in alto","non trovato"))))</f>
        <v/>
      </c>
      <c r="L144">
        <f>IF(F144="",0,1)</f>
        <v>0</v>
      </c>
    </row>
    <row r="145" spans="1:12" x14ac:dyDescent="0.25">
      <c r="A145" s="5"/>
      <c r="B145" s="12"/>
      <c r="C145" t="str">
        <f>IF(A145="","",IF(ISNUMBER(MATCH(A145,'Ingredienti'!$A$5:$A$154,0)),INDEX('Ingredienti'!$B$5:$B$154,MATCH(A145,'Ingredienti'!$A$5:$A$154,0)),IF(ISNUMBER(MATCH(A145,$H$5:$H$12,0)),INDEX($I$5:$I$12,MATCH(A145,$H$5:$H$12,0)),"")))</f>
        <v/>
      </c>
      <c r="D145" s="13" t="str">
        <f>IF(A145="","",IF(ISNUMBER(MATCH(A145,'Ingredienti'!$A$5:$A$154,0)),INDEX('Ingredienti'!$G$5:$G$154,MATCH(A145,'Ingredienti'!$A$5:$A$154,0)),IF(ISNUMBER(MATCH(A145,$H$5:$H$12,0)),INDEX($J$5:$J$12,MATCH(A145,$H$5:$H$12,0)),"")))</f>
        <v/>
      </c>
      <c r="E145" s="15" t="str">
        <f>IF(OR(A145="",NOT(ISNUMBER(B145)),NOT(ISNUMBER(D145))),"",ROUND(B145*D145,2))</f>
        <v/>
      </c>
      <c r="F145" s="10" t="str">
        <f>IF(A145="","",IF(A145=$A$141,"non può contenere sé stessa",IF(OR(ISNUMBER(MATCH(A145,'Ingredienti'!$A$5:$A$154,0)),ISNUMBER(MATCH(A145,$H$5:$H$12,0))),IF(NOT(ISNUMBER(D145)),"prezzo mancante",IF(NOT(ISNUMBER(B145)),"quantità mancante",IF(ISNUMBER(MATCH(A145,'Ingredienti'!$A$5:$A$154,0)),"",IF(INDEX($K$5:$K$12,MATCH(A145,$H$5:$H$12,0))&gt;0,"ricetta base incompleta","")))),IF(ISNUMBER(MATCH(A145,$H$5:$H$19,0)),"sta più in basso, spostarla in alto","non trovato"))))</f>
        <v/>
      </c>
      <c r="L145">
        <f>IF(F145="",0,1)</f>
        <v>0</v>
      </c>
    </row>
    <row r="146" spans="1:12" x14ac:dyDescent="0.25">
      <c r="A146" s="5"/>
      <c r="B146" s="12"/>
      <c r="C146" t="str">
        <f>IF(A146="","",IF(ISNUMBER(MATCH(A146,'Ingredienti'!$A$5:$A$154,0)),INDEX('Ingredienti'!$B$5:$B$154,MATCH(A146,'Ingredienti'!$A$5:$A$154,0)),IF(ISNUMBER(MATCH(A146,$H$5:$H$12,0)),INDEX($I$5:$I$12,MATCH(A146,$H$5:$H$12,0)),"")))</f>
        <v/>
      </c>
      <c r="D146" s="13" t="str">
        <f>IF(A146="","",IF(ISNUMBER(MATCH(A146,'Ingredienti'!$A$5:$A$154,0)),INDEX('Ingredienti'!$G$5:$G$154,MATCH(A146,'Ingredienti'!$A$5:$A$154,0)),IF(ISNUMBER(MATCH(A146,$H$5:$H$12,0)),INDEX($J$5:$J$12,MATCH(A146,$H$5:$H$12,0)),"")))</f>
        <v/>
      </c>
      <c r="E146" s="15" t="str">
        <f>IF(OR(A146="",NOT(ISNUMBER(B146)),NOT(ISNUMBER(D146))),"",ROUND(B146*D146,2))</f>
        <v/>
      </c>
      <c r="F146" s="10" t="str">
        <f>IF(A146="","",IF(A146=$A$141,"non può contenere sé stessa",IF(OR(ISNUMBER(MATCH(A146,'Ingredienti'!$A$5:$A$154,0)),ISNUMBER(MATCH(A146,$H$5:$H$12,0))),IF(NOT(ISNUMBER(D146)),"prezzo mancante",IF(NOT(ISNUMBER(B146)),"quantità mancante",IF(ISNUMBER(MATCH(A146,'Ingredienti'!$A$5:$A$154,0)),"",IF(INDEX($K$5:$K$12,MATCH(A146,$H$5:$H$12,0))&gt;0,"ricetta base incompleta","")))),IF(ISNUMBER(MATCH(A146,$H$5:$H$19,0)),"sta più in basso, spostarla in alto","non trovato"))))</f>
        <v/>
      </c>
      <c r="L146">
        <f>IF(F146="",0,1)</f>
        <v>0</v>
      </c>
    </row>
    <row r="147" spans="1:12" x14ac:dyDescent="0.25">
      <c r="A147" s="5"/>
      <c r="B147" s="12"/>
      <c r="C147" t="str">
        <f>IF(A147="","",IF(ISNUMBER(MATCH(A147,'Ingredienti'!$A$5:$A$154,0)),INDEX('Ingredienti'!$B$5:$B$154,MATCH(A147,'Ingredienti'!$A$5:$A$154,0)),IF(ISNUMBER(MATCH(A147,$H$5:$H$12,0)),INDEX($I$5:$I$12,MATCH(A147,$H$5:$H$12,0)),"")))</f>
        <v/>
      </c>
      <c r="D147" s="13" t="str">
        <f>IF(A147="","",IF(ISNUMBER(MATCH(A147,'Ingredienti'!$A$5:$A$154,0)),INDEX('Ingredienti'!$G$5:$G$154,MATCH(A147,'Ingredienti'!$A$5:$A$154,0)),IF(ISNUMBER(MATCH(A147,$H$5:$H$12,0)),INDEX($J$5:$J$12,MATCH(A147,$H$5:$H$12,0)),"")))</f>
        <v/>
      </c>
      <c r="E147" s="15" t="str">
        <f>IF(OR(A147="",NOT(ISNUMBER(B147)),NOT(ISNUMBER(D147))),"",ROUND(B147*D147,2))</f>
        <v/>
      </c>
      <c r="F147" s="10" t="str">
        <f>IF(A147="","",IF(A147=$A$141,"non può contenere sé stessa",IF(OR(ISNUMBER(MATCH(A147,'Ingredienti'!$A$5:$A$154,0)),ISNUMBER(MATCH(A147,$H$5:$H$12,0))),IF(NOT(ISNUMBER(D147)),"prezzo mancante",IF(NOT(ISNUMBER(B147)),"quantità mancante",IF(ISNUMBER(MATCH(A147,'Ingredienti'!$A$5:$A$154,0)),"",IF(INDEX($K$5:$K$12,MATCH(A147,$H$5:$H$12,0))&gt;0,"ricetta base incompleta","")))),IF(ISNUMBER(MATCH(A147,$H$5:$H$19,0)),"sta più in basso, spostarla in alto","non trovato"))))</f>
        <v/>
      </c>
      <c r="L147">
        <f>IF(F147="",0,1)</f>
        <v>0</v>
      </c>
    </row>
    <row r="148" spans="1:12" x14ac:dyDescent="0.25">
      <c r="A148" s="5"/>
      <c r="B148" s="12"/>
      <c r="C148" t="str">
        <f>IF(A148="","",IF(ISNUMBER(MATCH(A148,'Ingredienti'!$A$5:$A$154,0)),INDEX('Ingredienti'!$B$5:$B$154,MATCH(A148,'Ingredienti'!$A$5:$A$154,0)),IF(ISNUMBER(MATCH(A148,$H$5:$H$12,0)),INDEX($I$5:$I$12,MATCH(A148,$H$5:$H$12,0)),"")))</f>
        <v/>
      </c>
      <c r="D148" s="13" t="str">
        <f>IF(A148="","",IF(ISNUMBER(MATCH(A148,'Ingredienti'!$A$5:$A$154,0)),INDEX('Ingredienti'!$G$5:$G$154,MATCH(A148,'Ingredienti'!$A$5:$A$154,0)),IF(ISNUMBER(MATCH(A148,$H$5:$H$12,0)),INDEX($J$5:$J$12,MATCH(A148,$H$5:$H$12,0)),"")))</f>
        <v/>
      </c>
      <c r="E148" s="15" t="str">
        <f>IF(OR(A148="",NOT(ISNUMBER(B148)),NOT(ISNUMBER(D148))),"",ROUND(B148*D148,2))</f>
        <v/>
      </c>
      <c r="F148" s="10" t="str">
        <f>IF(A148="","",IF(A148=$A$141,"non può contenere sé stessa",IF(OR(ISNUMBER(MATCH(A148,'Ingredienti'!$A$5:$A$154,0)),ISNUMBER(MATCH(A148,$H$5:$H$12,0))),IF(NOT(ISNUMBER(D148)),"prezzo mancante",IF(NOT(ISNUMBER(B148)),"quantità mancante",IF(ISNUMBER(MATCH(A148,'Ingredienti'!$A$5:$A$154,0)),"",IF(INDEX($K$5:$K$12,MATCH(A148,$H$5:$H$12,0))&gt;0,"ricetta base incompleta","")))),IF(ISNUMBER(MATCH(A148,$H$5:$H$19,0)),"sta più in basso, spostarla in alto","non trovato"))))</f>
        <v/>
      </c>
      <c r="L148">
        <f>IF(F148="",0,1)</f>
        <v>0</v>
      </c>
    </row>
    <row r="149" spans="1:12" x14ac:dyDescent="0.25">
      <c r="A149" s="5"/>
      <c r="B149" s="12"/>
      <c r="C149" t="str">
        <f>IF(A149="","",IF(ISNUMBER(MATCH(A149,'Ingredienti'!$A$5:$A$154,0)),INDEX('Ingredienti'!$B$5:$B$154,MATCH(A149,'Ingredienti'!$A$5:$A$154,0)),IF(ISNUMBER(MATCH(A149,$H$5:$H$12,0)),INDEX($I$5:$I$12,MATCH(A149,$H$5:$H$12,0)),"")))</f>
        <v/>
      </c>
      <c r="D149" s="13" t="str">
        <f>IF(A149="","",IF(ISNUMBER(MATCH(A149,'Ingredienti'!$A$5:$A$154,0)),INDEX('Ingredienti'!$G$5:$G$154,MATCH(A149,'Ingredienti'!$A$5:$A$154,0)),IF(ISNUMBER(MATCH(A149,$H$5:$H$12,0)),INDEX($J$5:$J$12,MATCH(A149,$H$5:$H$12,0)),"")))</f>
        <v/>
      </c>
      <c r="E149" s="15" t="str">
        <f>IF(OR(A149="",NOT(ISNUMBER(B149)),NOT(ISNUMBER(D149))),"",ROUND(B149*D149,2))</f>
        <v/>
      </c>
      <c r="F149" s="10" t="str">
        <f>IF(A149="","",IF(A149=$A$141,"non può contenere sé stessa",IF(OR(ISNUMBER(MATCH(A149,'Ingredienti'!$A$5:$A$154,0)),ISNUMBER(MATCH(A149,$H$5:$H$12,0))),IF(NOT(ISNUMBER(D149)),"prezzo mancante",IF(NOT(ISNUMBER(B149)),"quantità mancante",IF(ISNUMBER(MATCH(A149,'Ingredienti'!$A$5:$A$154,0)),"",IF(INDEX($K$5:$K$12,MATCH(A149,$H$5:$H$12,0))&gt;0,"ricetta base incompleta","")))),IF(ISNUMBER(MATCH(A149,$H$5:$H$19,0)),"sta più in basso, spostarla in alto","non trovato"))))</f>
        <v/>
      </c>
      <c r="L149">
        <f>IF(F149="",0,1)</f>
        <v>0</v>
      </c>
    </row>
    <row r="150" spans="1:12" x14ac:dyDescent="0.25">
      <c r="A150" s="5"/>
      <c r="B150" s="12"/>
      <c r="C150" t="str">
        <f>IF(A150="","",IF(ISNUMBER(MATCH(A150,'Ingredienti'!$A$5:$A$154,0)),INDEX('Ingredienti'!$B$5:$B$154,MATCH(A150,'Ingredienti'!$A$5:$A$154,0)),IF(ISNUMBER(MATCH(A150,$H$5:$H$12,0)),INDEX($I$5:$I$12,MATCH(A150,$H$5:$H$12,0)),"")))</f>
        <v/>
      </c>
      <c r="D150" s="13" t="str">
        <f>IF(A150="","",IF(ISNUMBER(MATCH(A150,'Ingredienti'!$A$5:$A$154,0)),INDEX('Ingredienti'!$G$5:$G$154,MATCH(A150,'Ingredienti'!$A$5:$A$154,0)),IF(ISNUMBER(MATCH(A150,$H$5:$H$12,0)),INDEX($J$5:$J$12,MATCH(A150,$H$5:$H$12,0)),"")))</f>
        <v/>
      </c>
      <c r="E150" s="15" t="str">
        <f>IF(OR(A150="",NOT(ISNUMBER(B150)),NOT(ISNUMBER(D150))),"",ROUND(B150*D150,2))</f>
        <v/>
      </c>
      <c r="F150" s="10" t="str">
        <f>IF(A150="","",IF(A150=$A$141,"non può contenere sé stessa",IF(OR(ISNUMBER(MATCH(A150,'Ingredienti'!$A$5:$A$154,0)),ISNUMBER(MATCH(A150,$H$5:$H$12,0))),IF(NOT(ISNUMBER(D150)),"prezzo mancante",IF(NOT(ISNUMBER(B150)),"quantità mancante",IF(ISNUMBER(MATCH(A150,'Ingredienti'!$A$5:$A$154,0)),"",IF(INDEX($K$5:$K$12,MATCH(A150,$H$5:$H$12,0))&gt;0,"ricetta base incompleta","")))),IF(ISNUMBER(MATCH(A150,$H$5:$H$19,0)),"sta più in basso, spostarla in alto","non trovato"))))</f>
        <v/>
      </c>
      <c r="L150">
        <f>IF(F150="",0,1)</f>
        <v>0</v>
      </c>
    </row>
    <row r="151" spans="1:12" x14ac:dyDescent="0.25">
      <c r="A151" s="5"/>
      <c r="B151" s="12"/>
      <c r="C151" t="str">
        <f>IF(A151="","",IF(ISNUMBER(MATCH(A151,'Ingredienti'!$A$5:$A$154,0)),INDEX('Ingredienti'!$B$5:$B$154,MATCH(A151,'Ingredienti'!$A$5:$A$154,0)),IF(ISNUMBER(MATCH(A151,$H$5:$H$12,0)),INDEX($I$5:$I$12,MATCH(A151,$H$5:$H$12,0)),"")))</f>
        <v/>
      </c>
      <c r="D151" s="13" t="str">
        <f>IF(A151="","",IF(ISNUMBER(MATCH(A151,'Ingredienti'!$A$5:$A$154,0)),INDEX('Ingredienti'!$G$5:$G$154,MATCH(A151,'Ingredienti'!$A$5:$A$154,0)),IF(ISNUMBER(MATCH(A151,$H$5:$H$12,0)),INDEX($J$5:$J$12,MATCH(A151,$H$5:$H$12,0)),"")))</f>
        <v/>
      </c>
      <c r="E151" s="15" t="str">
        <f>IF(OR(A151="",NOT(ISNUMBER(B151)),NOT(ISNUMBER(D151))),"",ROUND(B151*D151,2))</f>
        <v/>
      </c>
      <c r="F151" s="10" t="str">
        <f>IF(A151="","",IF(A151=$A$141,"non può contenere sé stessa",IF(OR(ISNUMBER(MATCH(A151,'Ingredienti'!$A$5:$A$154,0)),ISNUMBER(MATCH(A151,$H$5:$H$12,0))),IF(NOT(ISNUMBER(D151)),"prezzo mancante",IF(NOT(ISNUMBER(B151)),"quantità mancante",IF(ISNUMBER(MATCH(A151,'Ingredienti'!$A$5:$A$154,0)),"",IF(INDEX($K$5:$K$12,MATCH(A151,$H$5:$H$12,0))&gt;0,"ricetta base incompleta","")))),IF(ISNUMBER(MATCH(A151,$H$5:$H$19,0)),"sta più in basso, spostarla in alto","non trovato"))))</f>
        <v/>
      </c>
      <c r="L151">
        <f>IF(F151="",0,1)</f>
        <v>0</v>
      </c>
    </row>
    <row r="152" spans="1:12" x14ac:dyDescent="0.25">
      <c r="A152" s="5"/>
      <c r="B152" s="12"/>
      <c r="C152" t="str">
        <f>IF(A152="","",IF(ISNUMBER(MATCH(A152,'Ingredienti'!$A$5:$A$154,0)),INDEX('Ingredienti'!$B$5:$B$154,MATCH(A152,'Ingredienti'!$A$5:$A$154,0)),IF(ISNUMBER(MATCH(A152,$H$5:$H$12,0)),INDEX($I$5:$I$12,MATCH(A152,$H$5:$H$12,0)),"")))</f>
        <v/>
      </c>
      <c r="D152" s="13" t="str">
        <f>IF(A152="","",IF(ISNUMBER(MATCH(A152,'Ingredienti'!$A$5:$A$154,0)),INDEX('Ingredienti'!$G$5:$G$154,MATCH(A152,'Ingredienti'!$A$5:$A$154,0)),IF(ISNUMBER(MATCH(A152,$H$5:$H$12,0)),INDEX($J$5:$J$12,MATCH(A152,$H$5:$H$12,0)),"")))</f>
        <v/>
      </c>
      <c r="E152" s="15" t="str">
        <f>IF(OR(A152="",NOT(ISNUMBER(B152)),NOT(ISNUMBER(D152))),"",ROUND(B152*D152,2))</f>
        <v/>
      </c>
      <c r="F152" s="10" t="str">
        <f>IF(A152="","",IF(A152=$A$141,"non può contenere sé stessa",IF(OR(ISNUMBER(MATCH(A152,'Ingredienti'!$A$5:$A$154,0)),ISNUMBER(MATCH(A152,$H$5:$H$12,0))),IF(NOT(ISNUMBER(D152)),"prezzo mancante",IF(NOT(ISNUMBER(B152)),"quantità mancante",IF(ISNUMBER(MATCH(A152,'Ingredienti'!$A$5:$A$154,0)),"",IF(INDEX($K$5:$K$12,MATCH(A152,$H$5:$H$12,0))&gt;0,"ricetta base incompleta","")))),IF(ISNUMBER(MATCH(A152,$H$5:$H$19,0)),"sta più in basso, spostarla in alto","non trovato"))))</f>
        <v/>
      </c>
      <c r="L152">
        <f>IF(F152="",0,1)</f>
        <v>0</v>
      </c>
    </row>
    <row r="153" spans="1:12" x14ac:dyDescent="0.25">
      <c r="A153" s="5"/>
      <c r="B153" s="12"/>
      <c r="C153" t="str">
        <f>IF(A153="","",IF(ISNUMBER(MATCH(A153,'Ingredienti'!$A$5:$A$154,0)),INDEX('Ingredienti'!$B$5:$B$154,MATCH(A153,'Ingredienti'!$A$5:$A$154,0)),IF(ISNUMBER(MATCH(A153,$H$5:$H$12,0)),INDEX($I$5:$I$12,MATCH(A153,$H$5:$H$12,0)),"")))</f>
        <v/>
      </c>
      <c r="D153" s="13" t="str">
        <f>IF(A153="","",IF(ISNUMBER(MATCH(A153,'Ingredienti'!$A$5:$A$154,0)),INDEX('Ingredienti'!$G$5:$G$154,MATCH(A153,'Ingredienti'!$A$5:$A$154,0)),IF(ISNUMBER(MATCH(A153,$H$5:$H$12,0)),INDEX($J$5:$J$12,MATCH(A153,$H$5:$H$12,0)),"")))</f>
        <v/>
      </c>
      <c r="E153" s="15" t="str">
        <f>IF(OR(A153="",NOT(ISNUMBER(B153)),NOT(ISNUMBER(D153))),"",ROUND(B153*D153,2))</f>
        <v/>
      </c>
      <c r="F153" s="10" t="str">
        <f>IF(A153="","",IF(A153=$A$141,"non può contenere sé stessa",IF(OR(ISNUMBER(MATCH(A153,'Ingredienti'!$A$5:$A$154,0)),ISNUMBER(MATCH(A153,$H$5:$H$12,0))),IF(NOT(ISNUMBER(D153)),"prezzo mancante",IF(NOT(ISNUMBER(B153)),"quantità mancante",IF(ISNUMBER(MATCH(A153,'Ingredienti'!$A$5:$A$154,0)),"",IF(INDEX($K$5:$K$12,MATCH(A153,$H$5:$H$12,0))&gt;0,"ricetta base incompleta","")))),IF(ISNUMBER(MATCH(A153,$H$5:$H$19,0)),"sta più in basso, spostarla in alto","non trovato"))))</f>
        <v/>
      </c>
      <c r="L153">
        <f>IF(F153="",0,1)</f>
        <v>0</v>
      </c>
    </row>
    <row r="154" spans="1:12" x14ac:dyDescent="0.25">
      <c r="A154" s="5"/>
      <c r="B154" s="12"/>
      <c r="C154" t="str">
        <f>IF(A154="","",IF(ISNUMBER(MATCH(A154,'Ingredienti'!$A$5:$A$154,0)),INDEX('Ingredienti'!$B$5:$B$154,MATCH(A154,'Ingredienti'!$A$5:$A$154,0)),IF(ISNUMBER(MATCH(A154,$H$5:$H$12,0)),INDEX($I$5:$I$12,MATCH(A154,$H$5:$H$12,0)),"")))</f>
        <v/>
      </c>
      <c r="D154" s="13" t="str">
        <f>IF(A154="","",IF(ISNUMBER(MATCH(A154,'Ingredienti'!$A$5:$A$154,0)),INDEX('Ingredienti'!$G$5:$G$154,MATCH(A154,'Ingredienti'!$A$5:$A$154,0)),IF(ISNUMBER(MATCH(A154,$H$5:$H$12,0)),INDEX($J$5:$J$12,MATCH(A154,$H$5:$H$12,0)),"")))</f>
        <v/>
      </c>
      <c r="E154" s="15" t="str">
        <f>IF(OR(A154="",NOT(ISNUMBER(B154)),NOT(ISNUMBER(D154))),"",ROUND(B154*D154,2))</f>
        <v/>
      </c>
      <c r="F154" s="10" t="str">
        <f>IF(A154="","",IF(A154=$A$141,"non può contenere sé stessa",IF(OR(ISNUMBER(MATCH(A154,'Ingredienti'!$A$5:$A$154,0)),ISNUMBER(MATCH(A154,$H$5:$H$12,0))),IF(NOT(ISNUMBER(D154)),"prezzo mancante",IF(NOT(ISNUMBER(B154)),"quantità mancante",IF(ISNUMBER(MATCH(A154,'Ingredienti'!$A$5:$A$154,0)),"",IF(INDEX($K$5:$K$12,MATCH(A154,$H$5:$H$12,0))&gt;0,"ricetta base incompleta","")))),IF(ISNUMBER(MATCH(A154,$H$5:$H$19,0)),"sta più in basso, spostarla in alto","non trovato"))))</f>
        <v/>
      </c>
      <c r="L154">
        <f>IF(F154="",0,1)</f>
        <v>0</v>
      </c>
    </row>
    <row r="155" spans="1:5" x14ac:dyDescent="0.25">
      <c r="A155" s="16" t="s">
        <v>47</v>
      </c>
      <c r="E155" s="9" t="str">
        <f>IF(A141="","",ROUND(SUM(E143:E154),2))</f>
        <v/>
      </c>
    </row>
    <row r="156" spans="1:5" x14ac:dyDescent="0.25">
      <c r="A156" s="16" t="s">
        <v>39</v>
      </c>
      <c r="E156" s="17" t="str">
        <f>IF(OR(A141="",NOT(ISNUMBER(C141))),"",IF(C141&lt;=0,"",E155/C141))</f>
        <v/>
      </c>
    </row>
    <row r="158" spans="1:5" x14ac:dyDescent="0.25">
      <c r="A158" s="11"/>
      <c r="B158" s="2" t="s">
        <v>42</v>
      </c>
      <c r="C158" s="12"/>
      <c r="D158" s="5"/>
      <c r="E158" s="10" t="str">
        <f>IF(A158="","",IF(COUNTIF($H$5:$H$19,A158)&gt;1,"nome doppio, conta solo il primo",IF(ISNUMBER(MATCH(A158,'Ingredienti'!$A$5:$A$154,0)),"il nome è anche un ingrediente",IF(NOT(ISNUMBER(C158)),"«La preparazione dà» mancante",IF(C158&lt;=0,"«La preparazione dà» mancante",IF(SUM(L160:L171)&gt;0,"controllare le righe con avviso",""))))))</f>
        <v/>
      </c>
    </row>
    <row r="159" spans="1:6" x14ac:dyDescent="0.25">
      <c r="A159" s="4" t="s">
        <v>43</v>
      </c>
      <c r="B159" s="4" t="s">
        <v>44</v>
      </c>
      <c r="C159" s="4" t="s">
        <v>18</v>
      </c>
      <c r="D159" s="4" t="s">
        <v>45</v>
      </c>
      <c r="E159" s="4" t="s">
        <v>46</v>
      </c>
      <c r="F159" s="4" t="s">
        <v>24</v>
      </c>
    </row>
    <row r="160" spans="1:12" x14ac:dyDescent="0.25">
      <c r="A160" s="5"/>
      <c r="B160" s="12"/>
      <c r="C160" t="str">
        <f>IF(A160="","",IF(ISNUMBER(MATCH(A160,'Ingredienti'!$A$5:$A$154,0)),INDEX('Ingredienti'!$B$5:$B$154,MATCH(A160,'Ingredienti'!$A$5:$A$154,0)),IF(ISNUMBER(MATCH(A160,$H$5:$H$13,0)),INDEX($I$5:$I$13,MATCH(A160,$H$5:$H$13,0)),"")))</f>
        <v/>
      </c>
      <c r="D160" s="13" t="str">
        <f>IF(A160="","",IF(ISNUMBER(MATCH(A160,'Ingredienti'!$A$5:$A$154,0)),INDEX('Ingredienti'!$G$5:$G$154,MATCH(A160,'Ingredienti'!$A$5:$A$154,0)),IF(ISNUMBER(MATCH(A160,$H$5:$H$13,0)),INDEX($J$5:$J$13,MATCH(A160,$H$5:$H$13,0)),"")))</f>
        <v/>
      </c>
      <c r="E160" s="15" t="str">
        <f>IF(OR(A160="",NOT(ISNUMBER(B160)),NOT(ISNUMBER(D160))),"",ROUND(B160*D160,2))</f>
        <v/>
      </c>
      <c r="F160" s="10" t="str">
        <f>IF(A160="","",IF(A160=$A$158,"non può contenere sé stessa",IF(OR(ISNUMBER(MATCH(A160,'Ingredienti'!$A$5:$A$154,0)),ISNUMBER(MATCH(A160,$H$5:$H$13,0))),IF(NOT(ISNUMBER(D160)),"prezzo mancante",IF(NOT(ISNUMBER(B160)),"quantità mancante",IF(ISNUMBER(MATCH(A160,'Ingredienti'!$A$5:$A$154,0)),"",IF(INDEX($K$5:$K$13,MATCH(A160,$H$5:$H$13,0))&gt;0,"ricetta base incompleta","")))),IF(ISNUMBER(MATCH(A160,$H$5:$H$19,0)),"sta più in basso, spostarla in alto","non trovato"))))</f>
        <v/>
      </c>
      <c r="L160">
        <f>IF(F160="",0,1)</f>
        <v>0</v>
      </c>
    </row>
    <row r="161" spans="1:12" x14ac:dyDescent="0.25">
      <c r="A161" s="5"/>
      <c r="B161" s="12"/>
      <c r="C161" t="str">
        <f>IF(A161="","",IF(ISNUMBER(MATCH(A161,'Ingredienti'!$A$5:$A$154,0)),INDEX('Ingredienti'!$B$5:$B$154,MATCH(A161,'Ingredienti'!$A$5:$A$154,0)),IF(ISNUMBER(MATCH(A161,$H$5:$H$13,0)),INDEX($I$5:$I$13,MATCH(A161,$H$5:$H$13,0)),"")))</f>
        <v/>
      </c>
      <c r="D161" s="13" t="str">
        <f>IF(A161="","",IF(ISNUMBER(MATCH(A161,'Ingredienti'!$A$5:$A$154,0)),INDEX('Ingredienti'!$G$5:$G$154,MATCH(A161,'Ingredienti'!$A$5:$A$154,0)),IF(ISNUMBER(MATCH(A161,$H$5:$H$13,0)),INDEX($J$5:$J$13,MATCH(A161,$H$5:$H$13,0)),"")))</f>
        <v/>
      </c>
      <c r="E161" s="15" t="str">
        <f>IF(OR(A161="",NOT(ISNUMBER(B161)),NOT(ISNUMBER(D161))),"",ROUND(B161*D161,2))</f>
        <v/>
      </c>
      <c r="F161" s="10" t="str">
        <f>IF(A161="","",IF(A161=$A$158,"non può contenere sé stessa",IF(OR(ISNUMBER(MATCH(A161,'Ingredienti'!$A$5:$A$154,0)),ISNUMBER(MATCH(A161,$H$5:$H$13,0))),IF(NOT(ISNUMBER(D161)),"prezzo mancante",IF(NOT(ISNUMBER(B161)),"quantità mancante",IF(ISNUMBER(MATCH(A161,'Ingredienti'!$A$5:$A$154,0)),"",IF(INDEX($K$5:$K$13,MATCH(A161,$H$5:$H$13,0))&gt;0,"ricetta base incompleta","")))),IF(ISNUMBER(MATCH(A161,$H$5:$H$19,0)),"sta più in basso, spostarla in alto","non trovato"))))</f>
        <v/>
      </c>
      <c r="L161">
        <f>IF(F161="",0,1)</f>
        <v>0</v>
      </c>
    </row>
    <row r="162" spans="1:12" x14ac:dyDescent="0.25">
      <c r="A162" s="5"/>
      <c r="B162" s="12"/>
      <c r="C162" t="str">
        <f>IF(A162="","",IF(ISNUMBER(MATCH(A162,'Ingredienti'!$A$5:$A$154,0)),INDEX('Ingredienti'!$B$5:$B$154,MATCH(A162,'Ingredienti'!$A$5:$A$154,0)),IF(ISNUMBER(MATCH(A162,$H$5:$H$13,0)),INDEX($I$5:$I$13,MATCH(A162,$H$5:$H$13,0)),"")))</f>
        <v/>
      </c>
      <c r="D162" s="13" t="str">
        <f>IF(A162="","",IF(ISNUMBER(MATCH(A162,'Ingredienti'!$A$5:$A$154,0)),INDEX('Ingredienti'!$G$5:$G$154,MATCH(A162,'Ingredienti'!$A$5:$A$154,0)),IF(ISNUMBER(MATCH(A162,$H$5:$H$13,0)),INDEX($J$5:$J$13,MATCH(A162,$H$5:$H$13,0)),"")))</f>
        <v/>
      </c>
      <c r="E162" s="15" t="str">
        <f>IF(OR(A162="",NOT(ISNUMBER(B162)),NOT(ISNUMBER(D162))),"",ROUND(B162*D162,2))</f>
        <v/>
      </c>
      <c r="F162" s="10" t="str">
        <f>IF(A162="","",IF(A162=$A$158,"non può contenere sé stessa",IF(OR(ISNUMBER(MATCH(A162,'Ingredienti'!$A$5:$A$154,0)),ISNUMBER(MATCH(A162,$H$5:$H$13,0))),IF(NOT(ISNUMBER(D162)),"prezzo mancante",IF(NOT(ISNUMBER(B162)),"quantità mancante",IF(ISNUMBER(MATCH(A162,'Ingredienti'!$A$5:$A$154,0)),"",IF(INDEX($K$5:$K$13,MATCH(A162,$H$5:$H$13,0))&gt;0,"ricetta base incompleta","")))),IF(ISNUMBER(MATCH(A162,$H$5:$H$19,0)),"sta più in basso, spostarla in alto","non trovato"))))</f>
        <v/>
      </c>
      <c r="L162">
        <f>IF(F162="",0,1)</f>
        <v>0</v>
      </c>
    </row>
    <row r="163" spans="1:12" x14ac:dyDescent="0.25">
      <c r="A163" s="5"/>
      <c r="B163" s="12"/>
      <c r="C163" t="str">
        <f>IF(A163="","",IF(ISNUMBER(MATCH(A163,'Ingredienti'!$A$5:$A$154,0)),INDEX('Ingredienti'!$B$5:$B$154,MATCH(A163,'Ingredienti'!$A$5:$A$154,0)),IF(ISNUMBER(MATCH(A163,$H$5:$H$13,0)),INDEX($I$5:$I$13,MATCH(A163,$H$5:$H$13,0)),"")))</f>
        <v/>
      </c>
      <c r="D163" s="13" t="str">
        <f>IF(A163="","",IF(ISNUMBER(MATCH(A163,'Ingredienti'!$A$5:$A$154,0)),INDEX('Ingredienti'!$G$5:$G$154,MATCH(A163,'Ingredienti'!$A$5:$A$154,0)),IF(ISNUMBER(MATCH(A163,$H$5:$H$13,0)),INDEX($J$5:$J$13,MATCH(A163,$H$5:$H$13,0)),"")))</f>
        <v/>
      </c>
      <c r="E163" s="15" t="str">
        <f>IF(OR(A163="",NOT(ISNUMBER(B163)),NOT(ISNUMBER(D163))),"",ROUND(B163*D163,2))</f>
        <v/>
      </c>
      <c r="F163" s="10" t="str">
        <f>IF(A163="","",IF(A163=$A$158,"non può contenere sé stessa",IF(OR(ISNUMBER(MATCH(A163,'Ingredienti'!$A$5:$A$154,0)),ISNUMBER(MATCH(A163,$H$5:$H$13,0))),IF(NOT(ISNUMBER(D163)),"prezzo mancante",IF(NOT(ISNUMBER(B163)),"quantità mancante",IF(ISNUMBER(MATCH(A163,'Ingredienti'!$A$5:$A$154,0)),"",IF(INDEX($K$5:$K$13,MATCH(A163,$H$5:$H$13,0))&gt;0,"ricetta base incompleta","")))),IF(ISNUMBER(MATCH(A163,$H$5:$H$19,0)),"sta più in basso, spostarla in alto","non trovato"))))</f>
        <v/>
      </c>
      <c r="L163">
        <f>IF(F163="",0,1)</f>
        <v>0</v>
      </c>
    </row>
    <row r="164" spans="1:12" x14ac:dyDescent="0.25">
      <c r="A164" s="5"/>
      <c r="B164" s="12"/>
      <c r="C164" t="str">
        <f>IF(A164="","",IF(ISNUMBER(MATCH(A164,'Ingredienti'!$A$5:$A$154,0)),INDEX('Ingredienti'!$B$5:$B$154,MATCH(A164,'Ingredienti'!$A$5:$A$154,0)),IF(ISNUMBER(MATCH(A164,$H$5:$H$13,0)),INDEX($I$5:$I$13,MATCH(A164,$H$5:$H$13,0)),"")))</f>
        <v/>
      </c>
      <c r="D164" s="13" t="str">
        <f>IF(A164="","",IF(ISNUMBER(MATCH(A164,'Ingredienti'!$A$5:$A$154,0)),INDEX('Ingredienti'!$G$5:$G$154,MATCH(A164,'Ingredienti'!$A$5:$A$154,0)),IF(ISNUMBER(MATCH(A164,$H$5:$H$13,0)),INDEX($J$5:$J$13,MATCH(A164,$H$5:$H$13,0)),"")))</f>
        <v/>
      </c>
      <c r="E164" s="15" t="str">
        <f>IF(OR(A164="",NOT(ISNUMBER(B164)),NOT(ISNUMBER(D164))),"",ROUND(B164*D164,2))</f>
        <v/>
      </c>
      <c r="F164" s="10" t="str">
        <f>IF(A164="","",IF(A164=$A$158,"non può contenere sé stessa",IF(OR(ISNUMBER(MATCH(A164,'Ingredienti'!$A$5:$A$154,0)),ISNUMBER(MATCH(A164,$H$5:$H$13,0))),IF(NOT(ISNUMBER(D164)),"prezzo mancante",IF(NOT(ISNUMBER(B164)),"quantità mancante",IF(ISNUMBER(MATCH(A164,'Ingredienti'!$A$5:$A$154,0)),"",IF(INDEX($K$5:$K$13,MATCH(A164,$H$5:$H$13,0))&gt;0,"ricetta base incompleta","")))),IF(ISNUMBER(MATCH(A164,$H$5:$H$19,0)),"sta più in basso, spostarla in alto","non trovato"))))</f>
        <v/>
      </c>
      <c r="L164">
        <f>IF(F164="",0,1)</f>
        <v>0</v>
      </c>
    </row>
    <row r="165" spans="1:12" x14ac:dyDescent="0.25">
      <c r="A165" s="5"/>
      <c r="B165" s="12"/>
      <c r="C165" t="str">
        <f>IF(A165="","",IF(ISNUMBER(MATCH(A165,'Ingredienti'!$A$5:$A$154,0)),INDEX('Ingredienti'!$B$5:$B$154,MATCH(A165,'Ingredienti'!$A$5:$A$154,0)),IF(ISNUMBER(MATCH(A165,$H$5:$H$13,0)),INDEX($I$5:$I$13,MATCH(A165,$H$5:$H$13,0)),"")))</f>
        <v/>
      </c>
      <c r="D165" s="13" t="str">
        <f>IF(A165="","",IF(ISNUMBER(MATCH(A165,'Ingredienti'!$A$5:$A$154,0)),INDEX('Ingredienti'!$G$5:$G$154,MATCH(A165,'Ingredienti'!$A$5:$A$154,0)),IF(ISNUMBER(MATCH(A165,$H$5:$H$13,0)),INDEX($J$5:$J$13,MATCH(A165,$H$5:$H$13,0)),"")))</f>
        <v/>
      </c>
      <c r="E165" s="15" t="str">
        <f>IF(OR(A165="",NOT(ISNUMBER(B165)),NOT(ISNUMBER(D165))),"",ROUND(B165*D165,2))</f>
        <v/>
      </c>
      <c r="F165" s="10" t="str">
        <f>IF(A165="","",IF(A165=$A$158,"non può contenere sé stessa",IF(OR(ISNUMBER(MATCH(A165,'Ingredienti'!$A$5:$A$154,0)),ISNUMBER(MATCH(A165,$H$5:$H$13,0))),IF(NOT(ISNUMBER(D165)),"prezzo mancante",IF(NOT(ISNUMBER(B165)),"quantità mancante",IF(ISNUMBER(MATCH(A165,'Ingredienti'!$A$5:$A$154,0)),"",IF(INDEX($K$5:$K$13,MATCH(A165,$H$5:$H$13,0))&gt;0,"ricetta base incompleta","")))),IF(ISNUMBER(MATCH(A165,$H$5:$H$19,0)),"sta più in basso, spostarla in alto","non trovato"))))</f>
        <v/>
      </c>
      <c r="L165">
        <f>IF(F165="",0,1)</f>
        <v>0</v>
      </c>
    </row>
    <row r="166" spans="1:12" x14ac:dyDescent="0.25">
      <c r="A166" s="5"/>
      <c r="B166" s="12"/>
      <c r="C166" t="str">
        <f>IF(A166="","",IF(ISNUMBER(MATCH(A166,'Ingredienti'!$A$5:$A$154,0)),INDEX('Ingredienti'!$B$5:$B$154,MATCH(A166,'Ingredienti'!$A$5:$A$154,0)),IF(ISNUMBER(MATCH(A166,$H$5:$H$13,0)),INDEX($I$5:$I$13,MATCH(A166,$H$5:$H$13,0)),"")))</f>
        <v/>
      </c>
      <c r="D166" s="13" t="str">
        <f>IF(A166="","",IF(ISNUMBER(MATCH(A166,'Ingredienti'!$A$5:$A$154,0)),INDEX('Ingredienti'!$G$5:$G$154,MATCH(A166,'Ingredienti'!$A$5:$A$154,0)),IF(ISNUMBER(MATCH(A166,$H$5:$H$13,0)),INDEX($J$5:$J$13,MATCH(A166,$H$5:$H$13,0)),"")))</f>
        <v/>
      </c>
      <c r="E166" s="15" t="str">
        <f>IF(OR(A166="",NOT(ISNUMBER(B166)),NOT(ISNUMBER(D166))),"",ROUND(B166*D166,2))</f>
        <v/>
      </c>
      <c r="F166" s="10" t="str">
        <f>IF(A166="","",IF(A166=$A$158,"non può contenere sé stessa",IF(OR(ISNUMBER(MATCH(A166,'Ingredienti'!$A$5:$A$154,0)),ISNUMBER(MATCH(A166,$H$5:$H$13,0))),IF(NOT(ISNUMBER(D166)),"prezzo mancante",IF(NOT(ISNUMBER(B166)),"quantità mancante",IF(ISNUMBER(MATCH(A166,'Ingredienti'!$A$5:$A$154,0)),"",IF(INDEX($K$5:$K$13,MATCH(A166,$H$5:$H$13,0))&gt;0,"ricetta base incompleta","")))),IF(ISNUMBER(MATCH(A166,$H$5:$H$19,0)),"sta più in basso, spostarla in alto","non trovato"))))</f>
        <v/>
      </c>
      <c r="L166">
        <f>IF(F166="",0,1)</f>
        <v>0</v>
      </c>
    </row>
    <row r="167" spans="1:12" x14ac:dyDescent="0.25">
      <c r="A167" s="5"/>
      <c r="B167" s="12"/>
      <c r="C167" t="str">
        <f>IF(A167="","",IF(ISNUMBER(MATCH(A167,'Ingredienti'!$A$5:$A$154,0)),INDEX('Ingredienti'!$B$5:$B$154,MATCH(A167,'Ingredienti'!$A$5:$A$154,0)),IF(ISNUMBER(MATCH(A167,$H$5:$H$13,0)),INDEX($I$5:$I$13,MATCH(A167,$H$5:$H$13,0)),"")))</f>
        <v/>
      </c>
      <c r="D167" s="13" t="str">
        <f>IF(A167="","",IF(ISNUMBER(MATCH(A167,'Ingredienti'!$A$5:$A$154,0)),INDEX('Ingredienti'!$G$5:$G$154,MATCH(A167,'Ingredienti'!$A$5:$A$154,0)),IF(ISNUMBER(MATCH(A167,$H$5:$H$13,0)),INDEX($J$5:$J$13,MATCH(A167,$H$5:$H$13,0)),"")))</f>
        <v/>
      </c>
      <c r="E167" s="15" t="str">
        <f>IF(OR(A167="",NOT(ISNUMBER(B167)),NOT(ISNUMBER(D167))),"",ROUND(B167*D167,2))</f>
        <v/>
      </c>
      <c r="F167" s="10" t="str">
        <f>IF(A167="","",IF(A167=$A$158,"non può contenere sé stessa",IF(OR(ISNUMBER(MATCH(A167,'Ingredienti'!$A$5:$A$154,0)),ISNUMBER(MATCH(A167,$H$5:$H$13,0))),IF(NOT(ISNUMBER(D167)),"prezzo mancante",IF(NOT(ISNUMBER(B167)),"quantità mancante",IF(ISNUMBER(MATCH(A167,'Ingredienti'!$A$5:$A$154,0)),"",IF(INDEX($K$5:$K$13,MATCH(A167,$H$5:$H$13,0))&gt;0,"ricetta base incompleta","")))),IF(ISNUMBER(MATCH(A167,$H$5:$H$19,0)),"sta più in basso, spostarla in alto","non trovato"))))</f>
        <v/>
      </c>
      <c r="L167">
        <f>IF(F167="",0,1)</f>
        <v>0</v>
      </c>
    </row>
    <row r="168" spans="1:12" x14ac:dyDescent="0.25">
      <c r="A168" s="5"/>
      <c r="B168" s="12"/>
      <c r="C168" t="str">
        <f>IF(A168="","",IF(ISNUMBER(MATCH(A168,'Ingredienti'!$A$5:$A$154,0)),INDEX('Ingredienti'!$B$5:$B$154,MATCH(A168,'Ingredienti'!$A$5:$A$154,0)),IF(ISNUMBER(MATCH(A168,$H$5:$H$13,0)),INDEX($I$5:$I$13,MATCH(A168,$H$5:$H$13,0)),"")))</f>
        <v/>
      </c>
      <c r="D168" s="13" t="str">
        <f>IF(A168="","",IF(ISNUMBER(MATCH(A168,'Ingredienti'!$A$5:$A$154,0)),INDEX('Ingredienti'!$G$5:$G$154,MATCH(A168,'Ingredienti'!$A$5:$A$154,0)),IF(ISNUMBER(MATCH(A168,$H$5:$H$13,0)),INDEX($J$5:$J$13,MATCH(A168,$H$5:$H$13,0)),"")))</f>
        <v/>
      </c>
      <c r="E168" s="15" t="str">
        <f>IF(OR(A168="",NOT(ISNUMBER(B168)),NOT(ISNUMBER(D168))),"",ROUND(B168*D168,2))</f>
        <v/>
      </c>
      <c r="F168" s="10" t="str">
        <f>IF(A168="","",IF(A168=$A$158,"non può contenere sé stessa",IF(OR(ISNUMBER(MATCH(A168,'Ingredienti'!$A$5:$A$154,0)),ISNUMBER(MATCH(A168,$H$5:$H$13,0))),IF(NOT(ISNUMBER(D168)),"prezzo mancante",IF(NOT(ISNUMBER(B168)),"quantità mancante",IF(ISNUMBER(MATCH(A168,'Ingredienti'!$A$5:$A$154,0)),"",IF(INDEX($K$5:$K$13,MATCH(A168,$H$5:$H$13,0))&gt;0,"ricetta base incompleta","")))),IF(ISNUMBER(MATCH(A168,$H$5:$H$19,0)),"sta più in basso, spostarla in alto","non trovato"))))</f>
        <v/>
      </c>
      <c r="L168">
        <f>IF(F168="",0,1)</f>
        <v>0</v>
      </c>
    </row>
    <row r="169" spans="1:12" x14ac:dyDescent="0.25">
      <c r="A169" s="5"/>
      <c r="B169" s="12"/>
      <c r="C169" t="str">
        <f>IF(A169="","",IF(ISNUMBER(MATCH(A169,'Ingredienti'!$A$5:$A$154,0)),INDEX('Ingredienti'!$B$5:$B$154,MATCH(A169,'Ingredienti'!$A$5:$A$154,0)),IF(ISNUMBER(MATCH(A169,$H$5:$H$13,0)),INDEX($I$5:$I$13,MATCH(A169,$H$5:$H$13,0)),"")))</f>
        <v/>
      </c>
      <c r="D169" s="13" t="str">
        <f>IF(A169="","",IF(ISNUMBER(MATCH(A169,'Ingredienti'!$A$5:$A$154,0)),INDEX('Ingredienti'!$G$5:$G$154,MATCH(A169,'Ingredienti'!$A$5:$A$154,0)),IF(ISNUMBER(MATCH(A169,$H$5:$H$13,0)),INDEX($J$5:$J$13,MATCH(A169,$H$5:$H$13,0)),"")))</f>
        <v/>
      </c>
      <c r="E169" s="15" t="str">
        <f>IF(OR(A169="",NOT(ISNUMBER(B169)),NOT(ISNUMBER(D169))),"",ROUND(B169*D169,2))</f>
        <v/>
      </c>
      <c r="F169" s="10" t="str">
        <f>IF(A169="","",IF(A169=$A$158,"non può contenere sé stessa",IF(OR(ISNUMBER(MATCH(A169,'Ingredienti'!$A$5:$A$154,0)),ISNUMBER(MATCH(A169,$H$5:$H$13,0))),IF(NOT(ISNUMBER(D169)),"prezzo mancante",IF(NOT(ISNUMBER(B169)),"quantità mancante",IF(ISNUMBER(MATCH(A169,'Ingredienti'!$A$5:$A$154,0)),"",IF(INDEX($K$5:$K$13,MATCH(A169,$H$5:$H$13,0))&gt;0,"ricetta base incompleta","")))),IF(ISNUMBER(MATCH(A169,$H$5:$H$19,0)),"sta più in basso, spostarla in alto","non trovato"))))</f>
        <v/>
      </c>
      <c r="L169">
        <f>IF(F169="",0,1)</f>
        <v>0</v>
      </c>
    </row>
    <row r="170" spans="1:12" x14ac:dyDescent="0.25">
      <c r="A170" s="5"/>
      <c r="B170" s="12"/>
      <c r="C170" t="str">
        <f>IF(A170="","",IF(ISNUMBER(MATCH(A170,'Ingredienti'!$A$5:$A$154,0)),INDEX('Ingredienti'!$B$5:$B$154,MATCH(A170,'Ingredienti'!$A$5:$A$154,0)),IF(ISNUMBER(MATCH(A170,$H$5:$H$13,0)),INDEX($I$5:$I$13,MATCH(A170,$H$5:$H$13,0)),"")))</f>
        <v/>
      </c>
      <c r="D170" s="13" t="str">
        <f>IF(A170="","",IF(ISNUMBER(MATCH(A170,'Ingredienti'!$A$5:$A$154,0)),INDEX('Ingredienti'!$G$5:$G$154,MATCH(A170,'Ingredienti'!$A$5:$A$154,0)),IF(ISNUMBER(MATCH(A170,$H$5:$H$13,0)),INDEX($J$5:$J$13,MATCH(A170,$H$5:$H$13,0)),"")))</f>
        <v/>
      </c>
      <c r="E170" s="15" t="str">
        <f>IF(OR(A170="",NOT(ISNUMBER(B170)),NOT(ISNUMBER(D170))),"",ROUND(B170*D170,2))</f>
        <v/>
      </c>
      <c r="F170" s="10" t="str">
        <f>IF(A170="","",IF(A170=$A$158,"non può contenere sé stessa",IF(OR(ISNUMBER(MATCH(A170,'Ingredienti'!$A$5:$A$154,0)),ISNUMBER(MATCH(A170,$H$5:$H$13,0))),IF(NOT(ISNUMBER(D170)),"prezzo mancante",IF(NOT(ISNUMBER(B170)),"quantità mancante",IF(ISNUMBER(MATCH(A170,'Ingredienti'!$A$5:$A$154,0)),"",IF(INDEX($K$5:$K$13,MATCH(A170,$H$5:$H$13,0))&gt;0,"ricetta base incompleta","")))),IF(ISNUMBER(MATCH(A170,$H$5:$H$19,0)),"sta più in basso, spostarla in alto","non trovato"))))</f>
        <v/>
      </c>
      <c r="L170">
        <f>IF(F170="",0,1)</f>
        <v>0</v>
      </c>
    </row>
    <row r="171" spans="1:12" x14ac:dyDescent="0.25">
      <c r="A171" s="5"/>
      <c r="B171" s="12"/>
      <c r="C171" t="str">
        <f>IF(A171="","",IF(ISNUMBER(MATCH(A171,'Ingredienti'!$A$5:$A$154,0)),INDEX('Ingredienti'!$B$5:$B$154,MATCH(A171,'Ingredienti'!$A$5:$A$154,0)),IF(ISNUMBER(MATCH(A171,$H$5:$H$13,0)),INDEX($I$5:$I$13,MATCH(A171,$H$5:$H$13,0)),"")))</f>
        <v/>
      </c>
      <c r="D171" s="13" t="str">
        <f>IF(A171="","",IF(ISNUMBER(MATCH(A171,'Ingredienti'!$A$5:$A$154,0)),INDEX('Ingredienti'!$G$5:$G$154,MATCH(A171,'Ingredienti'!$A$5:$A$154,0)),IF(ISNUMBER(MATCH(A171,$H$5:$H$13,0)),INDEX($J$5:$J$13,MATCH(A171,$H$5:$H$13,0)),"")))</f>
        <v/>
      </c>
      <c r="E171" s="15" t="str">
        <f>IF(OR(A171="",NOT(ISNUMBER(B171)),NOT(ISNUMBER(D171))),"",ROUND(B171*D171,2))</f>
        <v/>
      </c>
      <c r="F171" s="10" t="str">
        <f>IF(A171="","",IF(A171=$A$158,"non può contenere sé stessa",IF(OR(ISNUMBER(MATCH(A171,'Ingredienti'!$A$5:$A$154,0)),ISNUMBER(MATCH(A171,$H$5:$H$13,0))),IF(NOT(ISNUMBER(D171)),"prezzo mancante",IF(NOT(ISNUMBER(B171)),"quantità mancante",IF(ISNUMBER(MATCH(A171,'Ingredienti'!$A$5:$A$154,0)),"",IF(INDEX($K$5:$K$13,MATCH(A171,$H$5:$H$13,0))&gt;0,"ricetta base incompleta","")))),IF(ISNUMBER(MATCH(A171,$H$5:$H$19,0)),"sta più in basso, spostarla in alto","non trovato"))))</f>
        <v/>
      </c>
      <c r="L171">
        <f>IF(F171="",0,1)</f>
        <v>0</v>
      </c>
    </row>
    <row r="172" spans="1:5" x14ac:dyDescent="0.25">
      <c r="A172" s="16" t="s">
        <v>47</v>
      </c>
      <c r="E172" s="9" t="str">
        <f>IF(A158="","",ROUND(SUM(E160:E171),2))</f>
        <v/>
      </c>
    </row>
    <row r="173" spans="1:5" x14ac:dyDescent="0.25">
      <c r="A173" s="16" t="s">
        <v>39</v>
      </c>
      <c r="E173" s="17" t="str">
        <f>IF(OR(A158="",NOT(ISNUMBER(C158))),"",IF(C158&lt;=0,"",E172/C158))</f>
        <v/>
      </c>
    </row>
    <row r="175" spans="1:5" x14ac:dyDescent="0.25">
      <c r="A175" s="11"/>
      <c r="B175" s="2" t="s">
        <v>42</v>
      </c>
      <c r="C175" s="12"/>
      <c r="D175" s="5"/>
      <c r="E175" s="10" t="str">
        <f>IF(A175="","",IF(COUNTIF($H$5:$H$19,A175)&gt;1,"nome doppio, conta solo il primo",IF(ISNUMBER(MATCH(A175,'Ingredienti'!$A$5:$A$154,0)),"il nome è anche un ingrediente",IF(NOT(ISNUMBER(C175)),"«La preparazione dà» mancante",IF(C175&lt;=0,"«La preparazione dà» mancante",IF(SUM(L177:L188)&gt;0,"controllare le righe con avviso",""))))))</f>
        <v/>
      </c>
    </row>
    <row r="176" spans="1:6" x14ac:dyDescent="0.25">
      <c r="A176" s="4" t="s">
        <v>43</v>
      </c>
      <c r="B176" s="4" t="s">
        <v>44</v>
      </c>
      <c r="C176" s="4" t="s">
        <v>18</v>
      </c>
      <c r="D176" s="4" t="s">
        <v>45</v>
      </c>
      <c r="E176" s="4" t="s">
        <v>46</v>
      </c>
      <c r="F176" s="4" t="s">
        <v>24</v>
      </c>
    </row>
    <row r="177" spans="1:12" x14ac:dyDescent="0.25">
      <c r="A177" s="5"/>
      <c r="B177" s="12"/>
      <c r="C177" t="str">
        <f>IF(A177="","",IF(ISNUMBER(MATCH(A177,'Ingredienti'!$A$5:$A$154,0)),INDEX('Ingredienti'!$B$5:$B$154,MATCH(A177,'Ingredienti'!$A$5:$A$154,0)),IF(ISNUMBER(MATCH(A177,$H$5:$H$14,0)),INDEX($I$5:$I$14,MATCH(A177,$H$5:$H$14,0)),"")))</f>
        <v/>
      </c>
      <c r="D177" s="13" t="str">
        <f>IF(A177="","",IF(ISNUMBER(MATCH(A177,'Ingredienti'!$A$5:$A$154,0)),INDEX('Ingredienti'!$G$5:$G$154,MATCH(A177,'Ingredienti'!$A$5:$A$154,0)),IF(ISNUMBER(MATCH(A177,$H$5:$H$14,0)),INDEX($J$5:$J$14,MATCH(A177,$H$5:$H$14,0)),"")))</f>
        <v/>
      </c>
      <c r="E177" s="15" t="str">
        <f>IF(OR(A177="",NOT(ISNUMBER(B177)),NOT(ISNUMBER(D177))),"",ROUND(B177*D177,2))</f>
        <v/>
      </c>
      <c r="F177" s="10" t="str">
        <f>IF(A177="","",IF(A177=$A$175,"non può contenere sé stessa",IF(OR(ISNUMBER(MATCH(A177,'Ingredienti'!$A$5:$A$154,0)),ISNUMBER(MATCH(A177,$H$5:$H$14,0))),IF(NOT(ISNUMBER(D177)),"prezzo mancante",IF(NOT(ISNUMBER(B177)),"quantità mancante",IF(ISNUMBER(MATCH(A177,'Ingredienti'!$A$5:$A$154,0)),"",IF(INDEX($K$5:$K$14,MATCH(A177,$H$5:$H$14,0))&gt;0,"ricetta base incompleta","")))),IF(ISNUMBER(MATCH(A177,$H$5:$H$19,0)),"sta più in basso, spostarla in alto","non trovato"))))</f>
        <v/>
      </c>
      <c r="L177">
        <f>IF(F177="",0,1)</f>
        <v>0</v>
      </c>
    </row>
    <row r="178" spans="1:12" x14ac:dyDescent="0.25">
      <c r="A178" s="5"/>
      <c r="B178" s="12"/>
      <c r="C178" t="str">
        <f>IF(A178="","",IF(ISNUMBER(MATCH(A178,'Ingredienti'!$A$5:$A$154,0)),INDEX('Ingredienti'!$B$5:$B$154,MATCH(A178,'Ingredienti'!$A$5:$A$154,0)),IF(ISNUMBER(MATCH(A178,$H$5:$H$14,0)),INDEX($I$5:$I$14,MATCH(A178,$H$5:$H$14,0)),"")))</f>
        <v/>
      </c>
      <c r="D178" s="13" t="str">
        <f>IF(A178="","",IF(ISNUMBER(MATCH(A178,'Ingredienti'!$A$5:$A$154,0)),INDEX('Ingredienti'!$G$5:$G$154,MATCH(A178,'Ingredienti'!$A$5:$A$154,0)),IF(ISNUMBER(MATCH(A178,$H$5:$H$14,0)),INDEX($J$5:$J$14,MATCH(A178,$H$5:$H$14,0)),"")))</f>
        <v/>
      </c>
      <c r="E178" s="15" t="str">
        <f>IF(OR(A178="",NOT(ISNUMBER(B178)),NOT(ISNUMBER(D178))),"",ROUND(B178*D178,2))</f>
        <v/>
      </c>
      <c r="F178" s="10" t="str">
        <f>IF(A178="","",IF(A178=$A$175,"non può contenere sé stessa",IF(OR(ISNUMBER(MATCH(A178,'Ingredienti'!$A$5:$A$154,0)),ISNUMBER(MATCH(A178,$H$5:$H$14,0))),IF(NOT(ISNUMBER(D178)),"prezzo mancante",IF(NOT(ISNUMBER(B178)),"quantità mancante",IF(ISNUMBER(MATCH(A178,'Ingredienti'!$A$5:$A$154,0)),"",IF(INDEX($K$5:$K$14,MATCH(A178,$H$5:$H$14,0))&gt;0,"ricetta base incompleta","")))),IF(ISNUMBER(MATCH(A178,$H$5:$H$19,0)),"sta più in basso, spostarla in alto","non trovato"))))</f>
        <v/>
      </c>
      <c r="L178">
        <f>IF(F178="",0,1)</f>
        <v>0</v>
      </c>
    </row>
    <row r="179" spans="1:12" x14ac:dyDescent="0.25">
      <c r="A179" s="5"/>
      <c r="B179" s="12"/>
      <c r="C179" t="str">
        <f>IF(A179="","",IF(ISNUMBER(MATCH(A179,'Ingredienti'!$A$5:$A$154,0)),INDEX('Ingredienti'!$B$5:$B$154,MATCH(A179,'Ingredienti'!$A$5:$A$154,0)),IF(ISNUMBER(MATCH(A179,$H$5:$H$14,0)),INDEX($I$5:$I$14,MATCH(A179,$H$5:$H$14,0)),"")))</f>
        <v/>
      </c>
      <c r="D179" s="13" t="str">
        <f>IF(A179="","",IF(ISNUMBER(MATCH(A179,'Ingredienti'!$A$5:$A$154,0)),INDEX('Ingredienti'!$G$5:$G$154,MATCH(A179,'Ingredienti'!$A$5:$A$154,0)),IF(ISNUMBER(MATCH(A179,$H$5:$H$14,0)),INDEX($J$5:$J$14,MATCH(A179,$H$5:$H$14,0)),"")))</f>
        <v/>
      </c>
      <c r="E179" s="15" t="str">
        <f>IF(OR(A179="",NOT(ISNUMBER(B179)),NOT(ISNUMBER(D179))),"",ROUND(B179*D179,2))</f>
        <v/>
      </c>
      <c r="F179" s="10" t="str">
        <f>IF(A179="","",IF(A179=$A$175,"non può contenere sé stessa",IF(OR(ISNUMBER(MATCH(A179,'Ingredienti'!$A$5:$A$154,0)),ISNUMBER(MATCH(A179,$H$5:$H$14,0))),IF(NOT(ISNUMBER(D179)),"prezzo mancante",IF(NOT(ISNUMBER(B179)),"quantità mancante",IF(ISNUMBER(MATCH(A179,'Ingredienti'!$A$5:$A$154,0)),"",IF(INDEX($K$5:$K$14,MATCH(A179,$H$5:$H$14,0))&gt;0,"ricetta base incompleta","")))),IF(ISNUMBER(MATCH(A179,$H$5:$H$19,0)),"sta più in basso, spostarla in alto","non trovato"))))</f>
        <v/>
      </c>
      <c r="L179">
        <f>IF(F179="",0,1)</f>
        <v>0</v>
      </c>
    </row>
    <row r="180" spans="1:12" x14ac:dyDescent="0.25">
      <c r="A180" s="5"/>
      <c r="B180" s="12"/>
      <c r="C180" t="str">
        <f>IF(A180="","",IF(ISNUMBER(MATCH(A180,'Ingredienti'!$A$5:$A$154,0)),INDEX('Ingredienti'!$B$5:$B$154,MATCH(A180,'Ingredienti'!$A$5:$A$154,0)),IF(ISNUMBER(MATCH(A180,$H$5:$H$14,0)),INDEX($I$5:$I$14,MATCH(A180,$H$5:$H$14,0)),"")))</f>
        <v/>
      </c>
      <c r="D180" s="13" t="str">
        <f>IF(A180="","",IF(ISNUMBER(MATCH(A180,'Ingredienti'!$A$5:$A$154,0)),INDEX('Ingredienti'!$G$5:$G$154,MATCH(A180,'Ingredienti'!$A$5:$A$154,0)),IF(ISNUMBER(MATCH(A180,$H$5:$H$14,0)),INDEX($J$5:$J$14,MATCH(A180,$H$5:$H$14,0)),"")))</f>
        <v/>
      </c>
      <c r="E180" s="15" t="str">
        <f>IF(OR(A180="",NOT(ISNUMBER(B180)),NOT(ISNUMBER(D180))),"",ROUND(B180*D180,2))</f>
        <v/>
      </c>
      <c r="F180" s="10" t="str">
        <f>IF(A180="","",IF(A180=$A$175,"non può contenere sé stessa",IF(OR(ISNUMBER(MATCH(A180,'Ingredienti'!$A$5:$A$154,0)),ISNUMBER(MATCH(A180,$H$5:$H$14,0))),IF(NOT(ISNUMBER(D180)),"prezzo mancante",IF(NOT(ISNUMBER(B180)),"quantità mancante",IF(ISNUMBER(MATCH(A180,'Ingredienti'!$A$5:$A$154,0)),"",IF(INDEX($K$5:$K$14,MATCH(A180,$H$5:$H$14,0))&gt;0,"ricetta base incompleta","")))),IF(ISNUMBER(MATCH(A180,$H$5:$H$19,0)),"sta più in basso, spostarla in alto","non trovato"))))</f>
        <v/>
      </c>
      <c r="L180">
        <f>IF(F180="",0,1)</f>
        <v>0</v>
      </c>
    </row>
    <row r="181" spans="1:12" x14ac:dyDescent="0.25">
      <c r="A181" s="5"/>
      <c r="B181" s="12"/>
      <c r="C181" t="str">
        <f>IF(A181="","",IF(ISNUMBER(MATCH(A181,'Ingredienti'!$A$5:$A$154,0)),INDEX('Ingredienti'!$B$5:$B$154,MATCH(A181,'Ingredienti'!$A$5:$A$154,0)),IF(ISNUMBER(MATCH(A181,$H$5:$H$14,0)),INDEX($I$5:$I$14,MATCH(A181,$H$5:$H$14,0)),"")))</f>
        <v/>
      </c>
      <c r="D181" s="13" t="str">
        <f>IF(A181="","",IF(ISNUMBER(MATCH(A181,'Ingredienti'!$A$5:$A$154,0)),INDEX('Ingredienti'!$G$5:$G$154,MATCH(A181,'Ingredienti'!$A$5:$A$154,0)),IF(ISNUMBER(MATCH(A181,$H$5:$H$14,0)),INDEX($J$5:$J$14,MATCH(A181,$H$5:$H$14,0)),"")))</f>
        <v/>
      </c>
      <c r="E181" s="15" t="str">
        <f>IF(OR(A181="",NOT(ISNUMBER(B181)),NOT(ISNUMBER(D181))),"",ROUND(B181*D181,2))</f>
        <v/>
      </c>
      <c r="F181" s="10" t="str">
        <f>IF(A181="","",IF(A181=$A$175,"non può contenere sé stessa",IF(OR(ISNUMBER(MATCH(A181,'Ingredienti'!$A$5:$A$154,0)),ISNUMBER(MATCH(A181,$H$5:$H$14,0))),IF(NOT(ISNUMBER(D181)),"prezzo mancante",IF(NOT(ISNUMBER(B181)),"quantità mancante",IF(ISNUMBER(MATCH(A181,'Ingredienti'!$A$5:$A$154,0)),"",IF(INDEX($K$5:$K$14,MATCH(A181,$H$5:$H$14,0))&gt;0,"ricetta base incompleta","")))),IF(ISNUMBER(MATCH(A181,$H$5:$H$19,0)),"sta più in basso, spostarla in alto","non trovato"))))</f>
        <v/>
      </c>
      <c r="L181">
        <f>IF(F181="",0,1)</f>
        <v>0</v>
      </c>
    </row>
    <row r="182" spans="1:12" x14ac:dyDescent="0.25">
      <c r="A182" s="5"/>
      <c r="B182" s="12"/>
      <c r="C182" t="str">
        <f>IF(A182="","",IF(ISNUMBER(MATCH(A182,'Ingredienti'!$A$5:$A$154,0)),INDEX('Ingredienti'!$B$5:$B$154,MATCH(A182,'Ingredienti'!$A$5:$A$154,0)),IF(ISNUMBER(MATCH(A182,$H$5:$H$14,0)),INDEX($I$5:$I$14,MATCH(A182,$H$5:$H$14,0)),"")))</f>
        <v/>
      </c>
      <c r="D182" s="13" t="str">
        <f>IF(A182="","",IF(ISNUMBER(MATCH(A182,'Ingredienti'!$A$5:$A$154,0)),INDEX('Ingredienti'!$G$5:$G$154,MATCH(A182,'Ingredienti'!$A$5:$A$154,0)),IF(ISNUMBER(MATCH(A182,$H$5:$H$14,0)),INDEX($J$5:$J$14,MATCH(A182,$H$5:$H$14,0)),"")))</f>
        <v/>
      </c>
      <c r="E182" s="15" t="str">
        <f>IF(OR(A182="",NOT(ISNUMBER(B182)),NOT(ISNUMBER(D182))),"",ROUND(B182*D182,2))</f>
        <v/>
      </c>
      <c r="F182" s="10" t="str">
        <f>IF(A182="","",IF(A182=$A$175,"non può contenere sé stessa",IF(OR(ISNUMBER(MATCH(A182,'Ingredienti'!$A$5:$A$154,0)),ISNUMBER(MATCH(A182,$H$5:$H$14,0))),IF(NOT(ISNUMBER(D182)),"prezzo mancante",IF(NOT(ISNUMBER(B182)),"quantità mancante",IF(ISNUMBER(MATCH(A182,'Ingredienti'!$A$5:$A$154,0)),"",IF(INDEX($K$5:$K$14,MATCH(A182,$H$5:$H$14,0))&gt;0,"ricetta base incompleta","")))),IF(ISNUMBER(MATCH(A182,$H$5:$H$19,0)),"sta più in basso, spostarla in alto","non trovato"))))</f>
        <v/>
      </c>
      <c r="L182">
        <f>IF(F182="",0,1)</f>
        <v>0</v>
      </c>
    </row>
    <row r="183" spans="1:12" x14ac:dyDescent="0.25">
      <c r="A183" s="5"/>
      <c r="B183" s="12"/>
      <c r="C183" t="str">
        <f>IF(A183="","",IF(ISNUMBER(MATCH(A183,'Ingredienti'!$A$5:$A$154,0)),INDEX('Ingredienti'!$B$5:$B$154,MATCH(A183,'Ingredienti'!$A$5:$A$154,0)),IF(ISNUMBER(MATCH(A183,$H$5:$H$14,0)),INDEX($I$5:$I$14,MATCH(A183,$H$5:$H$14,0)),"")))</f>
        <v/>
      </c>
      <c r="D183" s="13" t="str">
        <f>IF(A183="","",IF(ISNUMBER(MATCH(A183,'Ingredienti'!$A$5:$A$154,0)),INDEX('Ingredienti'!$G$5:$G$154,MATCH(A183,'Ingredienti'!$A$5:$A$154,0)),IF(ISNUMBER(MATCH(A183,$H$5:$H$14,0)),INDEX($J$5:$J$14,MATCH(A183,$H$5:$H$14,0)),"")))</f>
        <v/>
      </c>
      <c r="E183" s="15" t="str">
        <f>IF(OR(A183="",NOT(ISNUMBER(B183)),NOT(ISNUMBER(D183))),"",ROUND(B183*D183,2))</f>
        <v/>
      </c>
      <c r="F183" s="10" t="str">
        <f>IF(A183="","",IF(A183=$A$175,"non può contenere sé stessa",IF(OR(ISNUMBER(MATCH(A183,'Ingredienti'!$A$5:$A$154,0)),ISNUMBER(MATCH(A183,$H$5:$H$14,0))),IF(NOT(ISNUMBER(D183)),"prezzo mancante",IF(NOT(ISNUMBER(B183)),"quantità mancante",IF(ISNUMBER(MATCH(A183,'Ingredienti'!$A$5:$A$154,0)),"",IF(INDEX($K$5:$K$14,MATCH(A183,$H$5:$H$14,0))&gt;0,"ricetta base incompleta","")))),IF(ISNUMBER(MATCH(A183,$H$5:$H$19,0)),"sta più in basso, spostarla in alto","non trovato"))))</f>
        <v/>
      </c>
      <c r="L183">
        <f>IF(F183="",0,1)</f>
        <v>0</v>
      </c>
    </row>
    <row r="184" spans="1:12" x14ac:dyDescent="0.25">
      <c r="A184" s="5"/>
      <c r="B184" s="12"/>
      <c r="C184" t="str">
        <f>IF(A184="","",IF(ISNUMBER(MATCH(A184,'Ingredienti'!$A$5:$A$154,0)),INDEX('Ingredienti'!$B$5:$B$154,MATCH(A184,'Ingredienti'!$A$5:$A$154,0)),IF(ISNUMBER(MATCH(A184,$H$5:$H$14,0)),INDEX($I$5:$I$14,MATCH(A184,$H$5:$H$14,0)),"")))</f>
        <v/>
      </c>
      <c r="D184" s="13" t="str">
        <f>IF(A184="","",IF(ISNUMBER(MATCH(A184,'Ingredienti'!$A$5:$A$154,0)),INDEX('Ingredienti'!$G$5:$G$154,MATCH(A184,'Ingredienti'!$A$5:$A$154,0)),IF(ISNUMBER(MATCH(A184,$H$5:$H$14,0)),INDEX($J$5:$J$14,MATCH(A184,$H$5:$H$14,0)),"")))</f>
        <v/>
      </c>
      <c r="E184" s="15" t="str">
        <f>IF(OR(A184="",NOT(ISNUMBER(B184)),NOT(ISNUMBER(D184))),"",ROUND(B184*D184,2))</f>
        <v/>
      </c>
      <c r="F184" s="10" t="str">
        <f>IF(A184="","",IF(A184=$A$175,"non può contenere sé stessa",IF(OR(ISNUMBER(MATCH(A184,'Ingredienti'!$A$5:$A$154,0)),ISNUMBER(MATCH(A184,$H$5:$H$14,0))),IF(NOT(ISNUMBER(D184)),"prezzo mancante",IF(NOT(ISNUMBER(B184)),"quantità mancante",IF(ISNUMBER(MATCH(A184,'Ingredienti'!$A$5:$A$154,0)),"",IF(INDEX($K$5:$K$14,MATCH(A184,$H$5:$H$14,0))&gt;0,"ricetta base incompleta","")))),IF(ISNUMBER(MATCH(A184,$H$5:$H$19,0)),"sta più in basso, spostarla in alto","non trovato"))))</f>
        <v/>
      </c>
      <c r="L184">
        <f>IF(F184="",0,1)</f>
        <v>0</v>
      </c>
    </row>
    <row r="185" spans="1:12" x14ac:dyDescent="0.25">
      <c r="A185" s="5"/>
      <c r="B185" s="12"/>
      <c r="C185" t="str">
        <f>IF(A185="","",IF(ISNUMBER(MATCH(A185,'Ingredienti'!$A$5:$A$154,0)),INDEX('Ingredienti'!$B$5:$B$154,MATCH(A185,'Ingredienti'!$A$5:$A$154,0)),IF(ISNUMBER(MATCH(A185,$H$5:$H$14,0)),INDEX($I$5:$I$14,MATCH(A185,$H$5:$H$14,0)),"")))</f>
        <v/>
      </c>
      <c r="D185" s="13" t="str">
        <f>IF(A185="","",IF(ISNUMBER(MATCH(A185,'Ingredienti'!$A$5:$A$154,0)),INDEX('Ingredienti'!$G$5:$G$154,MATCH(A185,'Ingredienti'!$A$5:$A$154,0)),IF(ISNUMBER(MATCH(A185,$H$5:$H$14,0)),INDEX($J$5:$J$14,MATCH(A185,$H$5:$H$14,0)),"")))</f>
        <v/>
      </c>
      <c r="E185" s="15" t="str">
        <f>IF(OR(A185="",NOT(ISNUMBER(B185)),NOT(ISNUMBER(D185))),"",ROUND(B185*D185,2))</f>
        <v/>
      </c>
      <c r="F185" s="10" t="str">
        <f>IF(A185="","",IF(A185=$A$175,"non può contenere sé stessa",IF(OR(ISNUMBER(MATCH(A185,'Ingredienti'!$A$5:$A$154,0)),ISNUMBER(MATCH(A185,$H$5:$H$14,0))),IF(NOT(ISNUMBER(D185)),"prezzo mancante",IF(NOT(ISNUMBER(B185)),"quantità mancante",IF(ISNUMBER(MATCH(A185,'Ingredienti'!$A$5:$A$154,0)),"",IF(INDEX($K$5:$K$14,MATCH(A185,$H$5:$H$14,0))&gt;0,"ricetta base incompleta","")))),IF(ISNUMBER(MATCH(A185,$H$5:$H$19,0)),"sta più in basso, spostarla in alto","non trovato"))))</f>
        <v/>
      </c>
      <c r="L185">
        <f>IF(F185="",0,1)</f>
        <v>0</v>
      </c>
    </row>
    <row r="186" spans="1:12" x14ac:dyDescent="0.25">
      <c r="A186" s="5"/>
      <c r="B186" s="12"/>
      <c r="C186" t="str">
        <f>IF(A186="","",IF(ISNUMBER(MATCH(A186,'Ingredienti'!$A$5:$A$154,0)),INDEX('Ingredienti'!$B$5:$B$154,MATCH(A186,'Ingredienti'!$A$5:$A$154,0)),IF(ISNUMBER(MATCH(A186,$H$5:$H$14,0)),INDEX($I$5:$I$14,MATCH(A186,$H$5:$H$14,0)),"")))</f>
        <v/>
      </c>
      <c r="D186" s="13" t="str">
        <f>IF(A186="","",IF(ISNUMBER(MATCH(A186,'Ingredienti'!$A$5:$A$154,0)),INDEX('Ingredienti'!$G$5:$G$154,MATCH(A186,'Ingredienti'!$A$5:$A$154,0)),IF(ISNUMBER(MATCH(A186,$H$5:$H$14,0)),INDEX($J$5:$J$14,MATCH(A186,$H$5:$H$14,0)),"")))</f>
        <v/>
      </c>
      <c r="E186" s="15" t="str">
        <f>IF(OR(A186="",NOT(ISNUMBER(B186)),NOT(ISNUMBER(D186))),"",ROUND(B186*D186,2))</f>
        <v/>
      </c>
      <c r="F186" s="10" t="str">
        <f>IF(A186="","",IF(A186=$A$175,"non può contenere sé stessa",IF(OR(ISNUMBER(MATCH(A186,'Ingredienti'!$A$5:$A$154,0)),ISNUMBER(MATCH(A186,$H$5:$H$14,0))),IF(NOT(ISNUMBER(D186)),"prezzo mancante",IF(NOT(ISNUMBER(B186)),"quantità mancante",IF(ISNUMBER(MATCH(A186,'Ingredienti'!$A$5:$A$154,0)),"",IF(INDEX($K$5:$K$14,MATCH(A186,$H$5:$H$14,0))&gt;0,"ricetta base incompleta","")))),IF(ISNUMBER(MATCH(A186,$H$5:$H$19,0)),"sta più in basso, spostarla in alto","non trovato"))))</f>
        <v/>
      </c>
      <c r="L186">
        <f>IF(F186="",0,1)</f>
        <v>0</v>
      </c>
    </row>
    <row r="187" spans="1:12" x14ac:dyDescent="0.25">
      <c r="A187" s="5"/>
      <c r="B187" s="12"/>
      <c r="C187" t="str">
        <f>IF(A187="","",IF(ISNUMBER(MATCH(A187,'Ingredienti'!$A$5:$A$154,0)),INDEX('Ingredienti'!$B$5:$B$154,MATCH(A187,'Ingredienti'!$A$5:$A$154,0)),IF(ISNUMBER(MATCH(A187,$H$5:$H$14,0)),INDEX($I$5:$I$14,MATCH(A187,$H$5:$H$14,0)),"")))</f>
        <v/>
      </c>
      <c r="D187" s="13" t="str">
        <f>IF(A187="","",IF(ISNUMBER(MATCH(A187,'Ingredienti'!$A$5:$A$154,0)),INDEX('Ingredienti'!$G$5:$G$154,MATCH(A187,'Ingredienti'!$A$5:$A$154,0)),IF(ISNUMBER(MATCH(A187,$H$5:$H$14,0)),INDEX($J$5:$J$14,MATCH(A187,$H$5:$H$14,0)),"")))</f>
        <v/>
      </c>
      <c r="E187" s="15" t="str">
        <f>IF(OR(A187="",NOT(ISNUMBER(B187)),NOT(ISNUMBER(D187))),"",ROUND(B187*D187,2))</f>
        <v/>
      </c>
      <c r="F187" s="10" t="str">
        <f>IF(A187="","",IF(A187=$A$175,"non può contenere sé stessa",IF(OR(ISNUMBER(MATCH(A187,'Ingredienti'!$A$5:$A$154,0)),ISNUMBER(MATCH(A187,$H$5:$H$14,0))),IF(NOT(ISNUMBER(D187)),"prezzo mancante",IF(NOT(ISNUMBER(B187)),"quantità mancante",IF(ISNUMBER(MATCH(A187,'Ingredienti'!$A$5:$A$154,0)),"",IF(INDEX($K$5:$K$14,MATCH(A187,$H$5:$H$14,0))&gt;0,"ricetta base incompleta","")))),IF(ISNUMBER(MATCH(A187,$H$5:$H$19,0)),"sta più in basso, spostarla in alto","non trovato"))))</f>
        <v/>
      </c>
      <c r="L187">
        <f>IF(F187="",0,1)</f>
        <v>0</v>
      </c>
    </row>
    <row r="188" spans="1:12" x14ac:dyDescent="0.25">
      <c r="A188" s="5"/>
      <c r="B188" s="12"/>
      <c r="C188" t="str">
        <f>IF(A188="","",IF(ISNUMBER(MATCH(A188,'Ingredienti'!$A$5:$A$154,0)),INDEX('Ingredienti'!$B$5:$B$154,MATCH(A188,'Ingredienti'!$A$5:$A$154,0)),IF(ISNUMBER(MATCH(A188,$H$5:$H$14,0)),INDEX($I$5:$I$14,MATCH(A188,$H$5:$H$14,0)),"")))</f>
        <v/>
      </c>
      <c r="D188" s="13" t="str">
        <f>IF(A188="","",IF(ISNUMBER(MATCH(A188,'Ingredienti'!$A$5:$A$154,0)),INDEX('Ingredienti'!$G$5:$G$154,MATCH(A188,'Ingredienti'!$A$5:$A$154,0)),IF(ISNUMBER(MATCH(A188,$H$5:$H$14,0)),INDEX($J$5:$J$14,MATCH(A188,$H$5:$H$14,0)),"")))</f>
        <v/>
      </c>
      <c r="E188" s="15" t="str">
        <f>IF(OR(A188="",NOT(ISNUMBER(B188)),NOT(ISNUMBER(D188))),"",ROUND(B188*D188,2))</f>
        <v/>
      </c>
      <c r="F188" s="10" t="str">
        <f>IF(A188="","",IF(A188=$A$175,"non può contenere sé stessa",IF(OR(ISNUMBER(MATCH(A188,'Ingredienti'!$A$5:$A$154,0)),ISNUMBER(MATCH(A188,$H$5:$H$14,0))),IF(NOT(ISNUMBER(D188)),"prezzo mancante",IF(NOT(ISNUMBER(B188)),"quantità mancante",IF(ISNUMBER(MATCH(A188,'Ingredienti'!$A$5:$A$154,0)),"",IF(INDEX($K$5:$K$14,MATCH(A188,$H$5:$H$14,0))&gt;0,"ricetta base incompleta","")))),IF(ISNUMBER(MATCH(A188,$H$5:$H$19,0)),"sta più in basso, spostarla in alto","non trovato"))))</f>
        <v/>
      </c>
      <c r="L188">
        <f>IF(F188="",0,1)</f>
        <v>0</v>
      </c>
    </row>
    <row r="189" spans="1:5" x14ac:dyDescent="0.25">
      <c r="A189" s="16" t="s">
        <v>47</v>
      </c>
      <c r="E189" s="9" t="str">
        <f>IF(A175="","",ROUND(SUM(E177:E188),2))</f>
        <v/>
      </c>
    </row>
    <row r="190" spans="1:5" x14ac:dyDescent="0.25">
      <c r="A190" s="16" t="s">
        <v>39</v>
      </c>
      <c r="E190" s="17" t="str">
        <f>IF(OR(A175="",NOT(ISNUMBER(C175))),"",IF(C175&lt;=0,"",E189/C175))</f>
        <v/>
      </c>
    </row>
    <row r="192" spans="1:5" x14ac:dyDescent="0.25">
      <c r="A192" s="11"/>
      <c r="B192" s="2" t="s">
        <v>42</v>
      </c>
      <c r="C192" s="12"/>
      <c r="D192" s="5"/>
      <c r="E192" s="10" t="str">
        <f>IF(A192="","",IF(COUNTIF($H$5:$H$19,A192)&gt;1,"nome doppio, conta solo il primo",IF(ISNUMBER(MATCH(A192,'Ingredienti'!$A$5:$A$154,0)),"il nome è anche un ingrediente",IF(NOT(ISNUMBER(C192)),"«La preparazione dà» mancante",IF(C192&lt;=0,"«La preparazione dà» mancante",IF(SUM(L194:L205)&gt;0,"controllare le righe con avviso",""))))))</f>
        <v/>
      </c>
    </row>
    <row r="193" spans="1:6" x14ac:dyDescent="0.25">
      <c r="A193" s="4" t="s">
        <v>43</v>
      </c>
      <c r="B193" s="4" t="s">
        <v>44</v>
      </c>
      <c r="C193" s="4" t="s">
        <v>18</v>
      </c>
      <c r="D193" s="4" t="s">
        <v>45</v>
      </c>
      <c r="E193" s="4" t="s">
        <v>46</v>
      </c>
      <c r="F193" s="4" t="s">
        <v>24</v>
      </c>
    </row>
    <row r="194" spans="1:12" x14ac:dyDescent="0.25">
      <c r="A194" s="5"/>
      <c r="B194" s="12"/>
      <c r="C194" t="str">
        <f>IF(A194="","",IF(ISNUMBER(MATCH(A194,'Ingredienti'!$A$5:$A$154,0)),INDEX('Ingredienti'!$B$5:$B$154,MATCH(A194,'Ingredienti'!$A$5:$A$154,0)),IF(ISNUMBER(MATCH(A194,$H$5:$H$15,0)),INDEX($I$5:$I$15,MATCH(A194,$H$5:$H$15,0)),"")))</f>
        <v/>
      </c>
      <c r="D194" s="13" t="str">
        <f>IF(A194="","",IF(ISNUMBER(MATCH(A194,'Ingredienti'!$A$5:$A$154,0)),INDEX('Ingredienti'!$G$5:$G$154,MATCH(A194,'Ingredienti'!$A$5:$A$154,0)),IF(ISNUMBER(MATCH(A194,$H$5:$H$15,0)),INDEX($J$5:$J$15,MATCH(A194,$H$5:$H$15,0)),"")))</f>
        <v/>
      </c>
      <c r="E194" s="15" t="str">
        <f>IF(OR(A194="",NOT(ISNUMBER(B194)),NOT(ISNUMBER(D194))),"",ROUND(B194*D194,2))</f>
        <v/>
      </c>
      <c r="F194" s="10" t="str">
        <f>IF(A194="","",IF(A194=$A$192,"non può contenere sé stessa",IF(OR(ISNUMBER(MATCH(A194,'Ingredienti'!$A$5:$A$154,0)),ISNUMBER(MATCH(A194,$H$5:$H$15,0))),IF(NOT(ISNUMBER(D194)),"prezzo mancante",IF(NOT(ISNUMBER(B194)),"quantità mancante",IF(ISNUMBER(MATCH(A194,'Ingredienti'!$A$5:$A$154,0)),"",IF(INDEX($K$5:$K$15,MATCH(A194,$H$5:$H$15,0))&gt;0,"ricetta base incompleta","")))),IF(ISNUMBER(MATCH(A194,$H$5:$H$19,0)),"sta più in basso, spostarla in alto","non trovato"))))</f>
        <v/>
      </c>
      <c r="L194">
        <f>IF(F194="",0,1)</f>
        <v>0</v>
      </c>
    </row>
    <row r="195" spans="1:12" x14ac:dyDescent="0.25">
      <c r="A195" s="5"/>
      <c r="B195" s="12"/>
      <c r="C195" t="str">
        <f>IF(A195="","",IF(ISNUMBER(MATCH(A195,'Ingredienti'!$A$5:$A$154,0)),INDEX('Ingredienti'!$B$5:$B$154,MATCH(A195,'Ingredienti'!$A$5:$A$154,0)),IF(ISNUMBER(MATCH(A195,$H$5:$H$15,0)),INDEX($I$5:$I$15,MATCH(A195,$H$5:$H$15,0)),"")))</f>
        <v/>
      </c>
      <c r="D195" s="13" t="str">
        <f>IF(A195="","",IF(ISNUMBER(MATCH(A195,'Ingredienti'!$A$5:$A$154,0)),INDEX('Ingredienti'!$G$5:$G$154,MATCH(A195,'Ingredienti'!$A$5:$A$154,0)),IF(ISNUMBER(MATCH(A195,$H$5:$H$15,0)),INDEX($J$5:$J$15,MATCH(A195,$H$5:$H$15,0)),"")))</f>
        <v/>
      </c>
      <c r="E195" s="15" t="str">
        <f>IF(OR(A195="",NOT(ISNUMBER(B195)),NOT(ISNUMBER(D195))),"",ROUND(B195*D195,2))</f>
        <v/>
      </c>
      <c r="F195" s="10" t="str">
        <f>IF(A195="","",IF(A195=$A$192,"non può contenere sé stessa",IF(OR(ISNUMBER(MATCH(A195,'Ingredienti'!$A$5:$A$154,0)),ISNUMBER(MATCH(A195,$H$5:$H$15,0))),IF(NOT(ISNUMBER(D195)),"prezzo mancante",IF(NOT(ISNUMBER(B195)),"quantità mancante",IF(ISNUMBER(MATCH(A195,'Ingredienti'!$A$5:$A$154,0)),"",IF(INDEX($K$5:$K$15,MATCH(A195,$H$5:$H$15,0))&gt;0,"ricetta base incompleta","")))),IF(ISNUMBER(MATCH(A195,$H$5:$H$19,0)),"sta più in basso, spostarla in alto","non trovato"))))</f>
        <v/>
      </c>
      <c r="L195">
        <f>IF(F195="",0,1)</f>
        <v>0</v>
      </c>
    </row>
    <row r="196" spans="1:12" x14ac:dyDescent="0.25">
      <c r="A196" s="5"/>
      <c r="B196" s="12"/>
      <c r="C196" t="str">
        <f>IF(A196="","",IF(ISNUMBER(MATCH(A196,'Ingredienti'!$A$5:$A$154,0)),INDEX('Ingredienti'!$B$5:$B$154,MATCH(A196,'Ingredienti'!$A$5:$A$154,0)),IF(ISNUMBER(MATCH(A196,$H$5:$H$15,0)),INDEX($I$5:$I$15,MATCH(A196,$H$5:$H$15,0)),"")))</f>
        <v/>
      </c>
      <c r="D196" s="13" t="str">
        <f>IF(A196="","",IF(ISNUMBER(MATCH(A196,'Ingredienti'!$A$5:$A$154,0)),INDEX('Ingredienti'!$G$5:$G$154,MATCH(A196,'Ingredienti'!$A$5:$A$154,0)),IF(ISNUMBER(MATCH(A196,$H$5:$H$15,0)),INDEX($J$5:$J$15,MATCH(A196,$H$5:$H$15,0)),"")))</f>
        <v/>
      </c>
      <c r="E196" s="15" t="str">
        <f>IF(OR(A196="",NOT(ISNUMBER(B196)),NOT(ISNUMBER(D196))),"",ROUND(B196*D196,2))</f>
        <v/>
      </c>
      <c r="F196" s="10" t="str">
        <f>IF(A196="","",IF(A196=$A$192,"non può contenere sé stessa",IF(OR(ISNUMBER(MATCH(A196,'Ingredienti'!$A$5:$A$154,0)),ISNUMBER(MATCH(A196,$H$5:$H$15,0))),IF(NOT(ISNUMBER(D196)),"prezzo mancante",IF(NOT(ISNUMBER(B196)),"quantità mancante",IF(ISNUMBER(MATCH(A196,'Ingredienti'!$A$5:$A$154,0)),"",IF(INDEX($K$5:$K$15,MATCH(A196,$H$5:$H$15,0))&gt;0,"ricetta base incompleta","")))),IF(ISNUMBER(MATCH(A196,$H$5:$H$19,0)),"sta più in basso, spostarla in alto","non trovato"))))</f>
        <v/>
      </c>
      <c r="L196">
        <f>IF(F196="",0,1)</f>
        <v>0</v>
      </c>
    </row>
    <row r="197" spans="1:12" x14ac:dyDescent="0.25">
      <c r="A197" s="5"/>
      <c r="B197" s="12"/>
      <c r="C197" t="str">
        <f>IF(A197="","",IF(ISNUMBER(MATCH(A197,'Ingredienti'!$A$5:$A$154,0)),INDEX('Ingredienti'!$B$5:$B$154,MATCH(A197,'Ingredienti'!$A$5:$A$154,0)),IF(ISNUMBER(MATCH(A197,$H$5:$H$15,0)),INDEX($I$5:$I$15,MATCH(A197,$H$5:$H$15,0)),"")))</f>
        <v/>
      </c>
      <c r="D197" s="13" t="str">
        <f>IF(A197="","",IF(ISNUMBER(MATCH(A197,'Ingredienti'!$A$5:$A$154,0)),INDEX('Ingredienti'!$G$5:$G$154,MATCH(A197,'Ingredienti'!$A$5:$A$154,0)),IF(ISNUMBER(MATCH(A197,$H$5:$H$15,0)),INDEX($J$5:$J$15,MATCH(A197,$H$5:$H$15,0)),"")))</f>
        <v/>
      </c>
      <c r="E197" s="15" t="str">
        <f>IF(OR(A197="",NOT(ISNUMBER(B197)),NOT(ISNUMBER(D197))),"",ROUND(B197*D197,2))</f>
        <v/>
      </c>
      <c r="F197" s="10" t="str">
        <f>IF(A197="","",IF(A197=$A$192,"non può contenere sé stessa",IF(OR(ISNUMBER(MATCH(A197,'Ingredienti'!$A$5:$A$154,0)),ISNUMBER(MATCH(A197,$H$5:$H$15,0))),IF(NOT(ISNUMBER(D197)),"prezzo mancante",IF(NOT(ISNUMBER(B197)),"quantità mancante",IF(ISNUMBER(MATCH(A197,'Ingredienti'!$A$5:$A$154,0)),"",IF(INDEX($K$5:$K$15,MATCH(A197,$H$5:$H$15,0))&gt;0,"ricetta base incompleta","")))),IF(ISNUMBER(MATCH(A197,$H$5:$H$19,0)),"sta più in basso, spostarla in alto","non trovato"))))</f>
        <v/>
      </c>
      <c r="L197">
        <f>IF(F197="",0,1)</f>
        <v>0</v>
      </c>
    </row>
    <row r="198" spans="1:12" x14ac:dyDescent="0.25">
      <c r="A198" s="5"/>
      <c r="B198" s="12"/>
      <c r="C198" t="str">
        <f>IF(A198="","",IF(ISNUMBER(MATCH(A198,'Ingredienti'!$A$5:$A$154,0)),INDEX('Ingredienti'!$B$5:$B$154,MATCH(A198,'Ingredienti'!$A$5:$A$154,0)),IF(ISNUMBER(MATCH(A198,$H$5:$H$15,0)),INDEX($I$5:$I$15,MATCH(A198,$H$5:$H$15,0)),"")))</f>
        <v/>
      </c>
      <c r="D198" s="13" t="str">
        <f>IF(A198="","",IF(ISNUMBER(MATCH(A198,'Ingredienti'!$A$5:$A$154,0)),INDEX('Ingredienti'!$G$5:$G$154,MATCH(A198,'Ingredienti'!$A$5:$A$154,0)),IF(ISNUMBER(MATCH(A198,$H$5:$H$15,0)),INDEX($J$5:$J$15,MATCH(A198,$H$5:$H$15,0)),"")))</f>
        <v/>
      </c>
      <c r="E198" s="15" t="str">
        <f>IF(OR(A198="",NOT(ISNUMBER(B198)),NOT(ISNUMBER(D198))),"",ROUND(B198*D198,2))</f>
        <v/>
      </c>
      <c r="F198" s="10" t="str">
        <f>IF(A198="","",IF(A198=$A$192,"non può contenere sé stessa",IF(OR(ISNUMBER(MATCH(A198,'Ingredienti'!$A$5:$A$154,0)),ISNUMBER(MATCH(A198,$H$5:$H$15,0))),IF(NOT(ISNUMBER(D198)),"prezzo mancante",IF(NOT(ISNUMBER(B198)),"quantità mancante",IF(ISNUMBER(MATCH(A198,'Ingredienti'!$A$5:$A$154,0)),"",IF(INDEX($K$5:$K$15,MATCH(A198,$H$5:$H$15,0))&gt;0,"ricetta base incompleta","")))),IF(ISNUMBER(MATCH(A198,$H$5:$H$19,0)),"sta più in basso, spostarla in alto","non trovato"))))</f>
        <v/>
      </c>
      <c r="L198">
        <f>IF(F198="",0,1)</f>
        <v>0</v>
      </c>
    </row>
    <row r="199" spans="1:12" x14ac:dyDescent="0.25">
      <c r="A199" s="5"/>
      <c r="B199" s="12"/>
      <c r="C199" t="str">
        <f>IF(A199="","",IF(ISNUMBER(MATCH(A199,'Ingredienti'!$A$5:$A$154,0)),INDEX('Ingredienti'!$B$5:$B$154,MATCH(A199,'Ingredienti'!$A$5:$A$154,0)),IF(ISNUMBER(MATCH(A199,$H$5:$H$15,0)),INDEX($I$5:$I$15,MATCH(A199,$H$5:$H$15,0)),"")))</f>
        <v/>
      </c>
      <c r="D199" s="13" t="str">
        <f>IF(A199="","",IF(ISNUMBER(MATCH(A199,'Ingredienti'!$A$5:$A$154,0)),INDEX('Ingredienti'!$G$5:$G$154,MATCH(A199,'Ingredienti'!$A$5:$A$154,0)),IF(ISNUMBER(MATCH(A199,$H$5:$H$15,0)),INDEX($J$5:$J$15,MATCH(A199,$H$5:$H$15,0)),"")))</f>
        <v/>
      </c>
      <c r="E199" s="15" t="str">
        <f>IF(OR(A199="",NOT(ISNUMBER(B199)),NOT(ISNUMBER(D199))),"",ROUND(B199*D199,2))</f>
        <v/>
      </c>
      <c r="F199" s="10" t="str">
        <f>IF(A199="","",IF(A199=$A$192,"non può contenere sé stessa",IF(OR(ISNUMBER(MATCH(A199,'Ingredienti'!$A$5:$A$154,0)),ISNUMBER(MATCH(A199,$H$5:$H$15,0))),IF(NOT(ISNUMBER(D199)),"prezzo mancante",IF(NOT(ISNUMBER(B199)),"quantità mancante",IF(ISNUMBER(MATCH(A199,'Ingredienti'!$A$5:$A$154,0)),"",IF(INDEX($K$5:$K$15,MATCH(A199,$H$5:$H$15,0))&gt;0,"ricetta base incompleta","")))),IF(ISNUMBER(MATCH(A199,$H$5:$H$19,0)),"sta più in basso, spostarla in alto","non trovato"))))</f>
        <v/>
      </c>
      <c r="L199">
        <f>IF(F199="",0,1)</f>
        <v>0</v>
      </c>
    </row>
    <row r="200" spans="1:12" x14ac:dyDescent="0.25">
      <c r="A200" s="5"/>
      <c r="B200" s="12"/>
      <c r="C200" t="str">
        <f>IF(A200="","",IF(ISNUMBER(MATCH(A200,'Ingredienti'!$A$5:$A$154,0)),INDEX('Ingredienti'!$B$5:$B$154,MATCH(A200,'Ingredienti'!$A$5:$A$154,0)),IF(ISNUMBER(MATCH(A200,$H$5:$H$15,0)),INDEX($I$5:$I$15,MATCH(A200,$H$5:$H$15,0)),"")))</f>
        <v/>
      </c>
      <c r="D200" s="13" t="str">
        <f>IF(A200="","",IF(ISNUMBER(MATCH(A200,'Ingredienti'!$A$5:$A$154,0)),INDEX('Ingredienti'!$G$5:$G$154,MATCH(A200,'Ingredienti'!$A$5:$A$154,0)),IF(ISNUMBER(MATCH(A200,$H$5:$H$15,0)),INDEX($J$5:$J$15,MATCH(A200,$H$5:$H$15,0)),"")))</f>
        <v/>
      </c>
      <c r="E200" s="15" t="str">
        <f>IF(OR(A200="",NOT(ISNUMBER(B200)),NOT(ISNUMBER(D200))),"",ROUND(B200*D200,2))</f>
        <v/>
      </c>
      <c r="F200" s="10" t="str">
        <f>IF(A200="","",IF(A200=$A$192,"non può contenere sé stessa",IF(OR(ISNUMBER(MATCH(A200,'Ingredienti'!$A$5:$A$154,0)),ISNUMBER(MATCH(A200,$H$5:$H$15,0))),IF(NOT(ISNUMBER(D200)),"prezzo mancante",IF(NOT(ISNUMBER(B200)),"quantità mancante",IF(ISNUMBER(MATCH(A200,'Ingredienti'!$A$5:$A$154,0)),"",IF(INDEX($K$5:$K$15,MATCH(A200,$H$5:$H$15,0))&gt;0,"ricetta base incompleta","")))),IF(ISNUMBER(MATCH(A200,$H$5:$H$19,0)),"sta più in basso, spostarla in alto","non trovato"))))</f>
        <v/>
      </c>
      <c r="L200">
        <f>IF(F200="",0,1)</f>
        <v>0</v>
      </c>
    </row>
    <row r="201" spans="1:12" x14ac:dyDescent="0.25">
      <c r="A201" s="5"/>
      <c r="B201" s="12"/>
      <c r="C201" t="str">
        <f>IF(A201="","",IF(ISNUMBER(MATCH(A201,'Ingredienti'!$A$5:$A$154,0)),INDEX('Ingredienti'!$B$5:$B$154,MATCH(A201,'Ingredienti'!$A$5:$A$154,0)),IF(ISNUMBER(MATCH(A201,$H$5:$H$15,0)),INDEX($I$5:$I$15,MATCH(A201,$H$5:$H$15,0)),"")))</f>
        <v/>
      </c>
      <c r="D201" s="13" t="str">
        <f>IF(A201="","",IF(ISNUMBER(MATCH(A201,'Ingredienti'!$A$5:$A$154,0)),INDEX('Ingredienti'!$G$5:$G$154,MATCH(A201,'Ingredienti'!$A$5:$A$154,0)),IF(ISNUMBER(MATCH(A201,$H$5:$H$15,0)),INDEX($J$5:$J$15,MATCH(A201,$H$5:$H$15,0)),"")))</f>
        <v/>
      </c>
      <c r="E201" s="15" t="str">
        <f>IF(OR(A201="",NOT(ISNUMBER(B201)),NOT(ISNUMBER(D201))),"",ROUND(B201*D201,2))</f>
        <v/>
      </c>
      <c r="F201" s="10" t="str">
        <f>IF(A201="","",IF(A201=$A$192,"non può contenere sé stessa",IF(OR(ISNUMBER(MATCH(A201,'Ingredienti'!$A$5:$A$154,0)),ISNUMBER(MATCH(A201,$H$5:$H$15,0))),IF(NOT(ISNUMBER(D201)),"prezzo mancante",IF(NOT(ISNUMBER(B201)),"quantità mancante",IF(ISNUMBER(MATCH(A201,'Ingredienti'!$A$5:$A$154,0)),"",IF(INDEX($K$5:$K$15,MATCH(A201,$H$5:$H$15,0))&gt;0,"ricetta base incompleta","")))),IF(ISNUMBER(MATCH(A201,$H$5:$H$19,0)),"sta più in basso, spostarla in alto","non trovato"))))</f>
        <v/>
      </c>
      <c r="L201">
        <f>IF(F201="",0,1)</f>
        <v>0</v>
      </c>
    </row>
    <row r="202" spans="1:12" x14ac:dyDescent="0.25">
      <c r="A202" s="5"/>
      <c r="B202" s="12"/>
      <c r="C202" t="str">
        <f>IF(A202="","",IF(ISNUMBER(MATCH(A202,'Ingredienti'!$A$5:$A$154,0)),INDEX('Ingredienti'!$B$5:$B$154,MATCH(A202,'Ingredienti'!$A$5:$A$154,0)),IF(ISNUMBER(MATCH(A202,$H$5:$H$15,0)),INDEX($I$5:$I$15,MATCH(A202,$H$5:$H$15,0)),"")))</f>
        <v/>
      </c>
      <c r="D202" s="13" t="str">
        <f>IF(A202="","",IF(ISNUMBER(MATCH(A202,'Ingredienti'!$A$5:$A$154,0)),INDEX('Ingredienti'!$G$5:$G$154,MATCH(A202,'Ingredienti'!$A$5:$A$154,0)),IF(ISNUMBER(MATCH(A202,$H$5:$H$15,0)),INDEX($J$5:$J$15,MATCH(A202,$H$5:$H$15,0)),"")))</f>
        <v/>
      </c>
      <c r="E202" s="15" t="str">
        <f>IF(OR(A202="",NOT(ISNUMBER(B202)),NOT(ISNUMBER(D202))),"",ROUND(B202*D202,2))</f>
        <v/>
      </c>
      <c r="F202" s="10" t="str">
        <f>IF(A202="","",IF(A202=$A$192,"non può contenere sé stessa",IF(OR(ISNUMBER(MATCH(A202,'Ingredienti'!$A$5:$A$154,0)),ISNUMBER(MATCH(A202,$H$5:$H$15,0))),IF(NOT(ISNUMBER(D202)),"prezzo mancante",IF(NOT(ISNUMBER(B202)),"quantità mancante",IF(ISNUMBER(MATCH(A202,'Ingredienti'!$A$5:$A$154,0)),"",IF(INDEX($K$5:$K$15,MATCH(A202,$H$5:$H$15,0))&gt;0,"ricetta base incompleta","")))),IF(ISNUMBER(MATCH(A202,$H$5:$H$19,0)),"sta più in basso, spostarla in alto","non trovato"))))</f>
        <v/>
      </c>
      <c r="L202">
        <f>IF(F202="",0,1)</f>
        <v>0</v>
      </c>
    </row>
    <row r="203" spans="1:12" x14ac:dyDescent="0.25">
      <c r="A203" s="5"/>
      <c r="B203" s="12"/>
      <c r="C203" t="str">
        <f>IF(A203="","",IF(ISNUMBER(MATCH(A203,'Ingredienti'!$A$5:$A$154,0)),INDEX('Ingredienti'!$B$5:$B$154,MATCH(A203,'Ingredienti'!$A$5:$A$154,0)),IF(ISNUMBER(MATCH(A203,$H$5:$H$15,0)),INDEX($I$5:$I$15,MATCH(A203,$H$5:$H$15,0)),"")))</f>
        <v/>
      </c>
      <c r="D203" s="13" t="str">
        <f>IF(A203="","",IF(ISNUMBER(MATCH(A203,'Ingredienti'!$A$5:$A$154,0)),INDEX('Ingredienti'!$G$5:$G$154,MATCH(A203,'Ingredienti'!$A$5:$A$154,0)),IF(ISNUMBER(MATCH(A203,$H$5:$H$15,0)),INDEX($J$5:$J$15,MATCH(A203,$H$5:$H$15,0)),"")))</f>
        <v/>
      </c>
      <c r="E203" s="15" t="str">
        <f>IF(OR(A203="",NOT(ISNUMBER(B203)),NOT(ISNUMBER(D203))),"",ROUND(B203*D203,2))</f>
        <v/>
      </c>
      <c r="F203" s="10" t="str">
        <f>IF(A203="","",IF(A203=$A$192,"non può contenere sé stessa",IF(OR(ISNUMBER(MATCH(A203,'Ingredienti'!$A$5:$A$154,0)),ISNUMBER(MATCH(A203,$H$5:$H$15,0))),IF(NOT(ISNUMBER(D203)),"prezzo mancante",IF(NOT(ISNUMBER(B203)),"quantità mancante",IF(ISNUMBER(MATCH(A203,'Ingredienti'!$A$5:$A$154,0)),"",IF(INDEX($K$5:$K$15,MATCH(A203,$H$5:$H$15,0))&gt;0,"ricetta base incompleta","")))),IF(ISNUMBER(MATCH(A203,$H$5:$H$19,0)),"sta più in basso, spostarla in alto","non trovato"))))</f>
        <v/>
      </c>
      <c r="L203">
        <f>IF(F203="",0,1)</f>
        <v>0</v>
      </c>
    </row>
    <row r="204" spans="1:12" x14ac:dyDescent="0.25">
      <c r="A204" s="5"/>
      <c r="B204" s="12"/>
      <c r="C204" t="str">
        <f>IF(A204="","",IF(ISNUMBER(MATCH(A204,'Ingredienti'!$A$5:$A$154,0)),INDEX('Ingredienti'!$B$5:$B$154,MATCH(A204,'Ingredienti'!$A$5:$A$154,0)),IF(ISNUMBER(MATCH(A204,$H$5:$H$15,0)),INDEX($I$5:$I$15,MATCH(A204,$H$5:$H$15,0)),"")))</f>
        <v/>
      </c>
      <c r="D204" s="13" t="str">
        <f>IF(A204="","",IF(ISNUMBER(MATCH(A204,'Ingredienti'!$A$5:$A$154,0)),INDEX('Ingredienti'!$G$5:$G$154,MATCH(A204,'Ingredienti'!$A$5:$A$154,0)),IF(ISNUMBER(MATCH(A204,$H$5:$H$15,0)),INDEX($J$5:$J$15,MATCH(A204,$H$5:$H$15,0)),"")))</f>
        <v/>
      </c>
      <c r="E204" s="15" t="str">
        <f>IF(OR(A204="",NOT(ISNUMBER(B204)),NOT(ISNUMBER(D204))),"",ROUND(B204*D204,2))</f>
        <v/>
      </c>
      <c r="F204" s="10" t="str">
        <f>IF(A204="","",IF(A204=$A$192,"non può contenere sé stessa",IF(OR(ISNUMBER(MATCH(A204,'Ingredienti'!$A$5:$A$154,0)),ISNUMBER(MATCH(A204,$H$5:$H$15,0))),IF(NOT(ISNUMBER(D204)),"prezzo mancante",IF(NOT(ISNUMBER(B204)),"quantità mancante",IF(ISNUMBER(MATCH(A204,'Ingredienti'!$A$5:$A$154,0)),"",IF(INDEX($K$5:$K$15,MATCH(A204,$H$5:$H$15,0))&gt;0,"ricetta base incompleta","")))),IF(ISNUMBER(MATCH(A204,$H$5:$H$19,0)),"sta più in basso, spostarla in alto","non trovato"))))</f>
        <v/>
      </c>
      <c r="L204">
        <f>IF(F204="",0,1)</f>
        <v>0</v>
      </c>
    </row>
    <row r="205" spans="1:12" x14ac:dyDescent="0.25">
      <c r="A205" s="5"/>
      <c r="B205" s="12"/>
      <c r="C205" t="str">
        <f>IF(A205="","",IF(ISNUMBER(MATCH(A205,'Ingredienti'!$A$5:$A$154,0)),INDEX('Ingredienti'!$B$5:$B$154,MATCH(A205,'Ingredienti'!$A$5:$A$154,0)),IF(ISNUMBER(MATCH(A205,$H$5:$H$15,0)),INDEX($I$5:$I$15,MATCH(A205,$H$5:$H$15,0)),"")))</f>
        <v/>
      </c>
      <c r="D205" s="13" t="str">
        <f>IF(A205="","",IF(ISNUMBER(MATCH(A205,'Ingredienti'!$A$5:$A$154,0)),INDEX('Ingredienti'!$G$5:$G$154,MATCH(A205,'Ingredienti'!$A$5:$A$154,0)),IF(ISNUMBER(MATCH(A205,$H$5:$H$15,0)),INDEX($J$5:$J$15,MATCH(A205,$H$5:$H$15,0)),"")))</f>
        <v/>
      </c>
      <c r="E205" s="15" t="str">
        <f>IF(OR(A205="",NOT(ISNUMBER(B205)),NOT(ISNUMBER(D205))),"",ROUND(B205*D205,2))</f>
        <v/>
      </c>
      <c r="F205" s="10" t="str">
        <f>IF(A205="","",IF(A205=$A$192,"non può contenere sé stessa",IF(OR(ISNUMBER(MATCH(A205,'Ingredienti'!$A$5:$A$154,0)),ISNUMBER(MATCH(A205,$H$5:$H$15,0))),IF(NOT(ISNUMBER(D205)),"prezzo mancante",IF(NOT(ISNUMBER(B205)),"quantità mancante",IF(ISNUMBER(MATCH(A205,'Ingredienti'!$A$5:$A$154,0)),"",IF(INDEX($K$5:$K$15,MATCH(A205,$H$5:$H$15,0))&gt;0,"ricetta base incompleta","")))),IF(ISNUMBER(MATCH(A205,$H$5:$H$19,0)),"sta più in basso, spostarla in alto","non trovato"))))</f>
        <v/>
      </c>
      <c r="L205">
        <f>IF(F205="",0,1)</f>
        <v>0</v>
      </c>
    </row>
    <row r="206" spans="1:5" x14ac:dyDescent="0.25">
      <c r="A206" s="16" t="s">
        <v>47</v>
      </c>
      <c r="E206" s="9" t="str">
        <f>IF(A192="","",ROUND(SUM(E194:E205),2))</f>
        <v/>
      </c>
    </row>
    <row r="207" spans="1:5" x14ac:dyDescent="0.25">
      <c r="A207" s="16" t="s">
        <v>39</v>
      </c>
      <c r="E207" s="17" t="str">
        <f>IF(OR(A192="",NOT(ISNUMBER(C192))),"",IF(C192&lt;=0,"",E206/C192))</f>
        <v/>
      </c>
    </row>
    <row r="209" spans="1:5" x14ac:dyDescent="0.25">
      <c r="A209" s="11"/>
      <c r="B209" s="2" t="s">
        <v>42</v>
      </c>
      <c r="C209" s="12"/>
      <c r="D209" s="5"/>
      <c r="E209" s="10" t="str">
        <f>IF(A209="","",IF(COUNTIF($H$5:$H$19,A209)&gt;1,"nome doppio, conta solo il primo",IF(ISNUMBER(MATCH(A209,'Ingredienti'!$A$5:$A$154,0)),"il nome è anche un ingrediente",IF(NOT(ISNUMBER(C209)),"«La preparazione dà» mancante",IF(C209&lt;=0,"«La preparazione dà» mancante",IF(SUM(L211:L222)&gt;0,"controllare le righe con avviso",""))))))</f>
        <v/>
      </c>
    </row>
    <row r="210" spans="1:6" x14ac:dyDescent="0.25">
      <c r="A210" s="4" t="s">
        <v>43</v>
      </c>
      <c r="B210" s="4" t="s">
        <v>44</v>
      </c>
      <c r="C210" s="4" t="s">
        <v>18</v>
      </c>
      <c r="D210" s="4" t="s">
        <v>45</v>
      </c>
      <c r="E210" s="4" t="s">
        <v>46</v>
      </c>
      <c r="F210" s="4" t="s">
        <v>24</v>
      </c>
    </row>
    <row r="211" spans="1:12" x14ac:dyDescent="0.25">
      <c r="A211" s="5"/>
      <c r="B211" s="12"/>
      <c r="C211" t="str">
        <f>IF(A211="","",IF(ISNUMBER(MATCH(A211,'Ingredienti'!$A$5:$A$154,0)),INDEX('Ingredienti'!$B$5:$B$154,MATCH(A211,'Ingredienti'!$A$5:$A$154,0)),IF(ISNUMBER(MATCH(A211,$H$5:$H$16,0)),INDEX($I$5:$I$16,MATCH(A211,$H$5:$H$16,0)),"")))</f>
        <v/>
      </c>
      <c r="D211" s="13" t="str">
        <f>IF(A211="","",IF(ISNUMBER(MATCH(A211,'Ingredienti'!$A$5:$A$154,0)),INDEX('Ingredienti'!$G$5:$G$154,MATCH(A211,'Ingredienti'!$A$5:$A$154,0)),IF(ISNUMBER(MATCH(A211,$H$5:$H$16,0)),INDEX($J$5:$J$16,MATCH(A211,$H$5:$H$16,0)),"")))</f>
        <v/>
      </c>
      <c r="E211" s="15" t="str">
        <f>IF(OR(A211="",NOT(ISNUMBER(B211)),NOT(ISNUMBER(D211))),"",ROUND(B211*D211,2))</f>
        <v/>
      </c>
      <c r="F211" s="10" t="str">
        <f>IF(A211="","",IF(A211=$A$209,"non può contenere sé stessa",IF(OR(ISNUMBER(MATCH(A211,'Ingredienti'!$A$5:$A$154,0)),ISNUMBER(MATCH(A211,$H$5:$H$16,0))),IF(NOT(ISNUMBER(D211)),"prezzo mancante",IF(NOT(ISNUMBER(B211)),"quantità mancante",IF(ISNUMBER(MATCH(A211,'Ingredienti'!$A$5:$A$154,0)),"",IF(INDEX($K$5:$K$16,MATCH(A211,$H$5:$H$16,0))&gt;0,"ricetta base incompleta","")))),IF(ISNUMBER(MATCH(A211,$H$5:$H$19,0)),"sta più in basso, spostarla in alto","non trovato"))))</f>
        <v/>
      </c>
      <c r="L211">
        <f>IF(F211="",0,1)</f>
        <v>0</v>
      </c>
    </row>
    <row r="212" spans="1:12" x14ac:dyDescent="0.25">
      <c r="A212" s="5"/>
      <c r="B212" s="12"/>
      <c r="C212" t="str">
        <f>IF(A212="","",IF(ISNUMBER(MATCH(A212,'Ingredienti'!$A$5:$A$154,0)),INDEX('Ingredienti'!$B$5:$B$154,MATCH(A212,'Ingredienti'!$A$5:$A$154,0)),IF(ISNUMBER(MATCH(A212,$H$5:$H$16,0)),INDEX($I$5:$I$16,MATCH(A212,$H$5:$H$16,0)),"")))</f>
        <v/>
      </c>
      <c r="D212" s="13" t="str">
        <f>IF(A212="","",IF(ISNUMBER(MATCH(A212,'Ingredienti'!$A$5:$A$154,0)),INDEX('Ingredienti'!$G$5:$G$154,MATCH(A212,'Ingredienti'!$A$5:$A$154,0)),IF(ISNUMBER(MATCH(A212,$H$5:$H$16,0)),INDEX($J$5:$J$16,MATCH(A212,$H$5:$H$16,0)),"")))</f>
        <v/>
      </c>
      <c r="E212" s="15" t="str">
        <f>IF(OR(A212="",NOT(ISNUMBER(B212)),NOT(ISNUMBER(D212))),"",ROUND(B212*D212,2))</f>
        <v/>
      </c>
      <c r="F212" s="10" t="str">
        <f>IF(A212="","",IF(A212=$A$209,"non può contenere sé stessa",IF(OR(ISNUMBER(MATCH(A212,'Ingredienti'!$A$5:$A$154,0)),ISNUMBER(MATCH(A212,$H$5:$H$16,0))),IF(NOT(ISNUMBER(D212)),"prezzo mancante",IF(NOT(ISNUMBER(B212)),"quantità mancante",IF(ISNUMBER(MATCH(A212,'Ingredienti'!$A$5:$A$154,0)),"",IF(INDEX($K$5:$K$16,MATCH(A212,$H$5:$H$16,0))&gt;0,"ricetta base incompleta","")))),IF(ISNUMBER(MATCH(A212,$H$5:$H$19,0)),"sta più in basso, spostarla in alto","non trovato"))))</f>
        <v/>
      </c>
      <c r="L212">
        <f>IF(F212="",0,1)</f>
        <v>0</v>
      </c>
    </row>
    <row r="213" spans="1:12" x14ac:dyDescent="0.25">
      <c r="A213" s="5"/>
      <c r="B213" s="12"/>
      <c r="C213" t="str">
        <f>IF(A213="","",IF(ISNUMBER(MATCH(A213,'Ingredienti'!$A$5:$A$154,0)),INDEX('Ingredienti'!$B$5:$B$154,MATCH(A213,'Ingredienti'!$A$5:$A$154,0)),IF(ISNUMBER(MATCH(A213,$H$5:$H$16,0)),INDEX($I$5:$I$16,MATCH(A213,$H$5:$H$16,0)),"")))</f>
        <v/>
      </c>
      <c r="D213" s="13" t="str">
        <f>IF(A213="","",IF(ISNUMBER(MATCH(A213,'Ingredienti'!$A$5:$A$154,0)),INDEX('Ingredienti'!$G$5:$G$154,MATCH(A213,'Ingredienti'!$A$5:$A$154,0)),IF(ISNUMBER(MATCH(A213,$H$5:$H$16,0)),INDEX($J$5:$J$16,MATCH(A213,$H$5:$H$16,0)),"")))</f>
        <v/>
      </c>
      <c r="E213" s="15" t="str">
        <f>IF(OR(A213="",NOT(ISNUMBER(B213)),NOT(ISNUMBER(D213))),"",ROUND(B213*D213,2))</f>
        <v/>
      </c>
      <c r="F213" s="10" t="str">
        <f>IF(A213="","",IF(A213=$A$209,"non può contenere sé stessa",IF(OR(ISNUMBER(MATCH(A213,'Ingredienti'!$A$5:$A$154,0)),ISNUMBER(MATCH(A213,$H$5:$H$16,0))),IF(NOT(ISNUMBER(D213)),"prezzo mancante",IF(NOT(ISNUMBER(B213)),"quantità mancante",IF(ISNUMBER(MATCH(A213,'Ingredienti'!$A$5:$A$154,0)),"",IF(INDEX($K$5:$K$16,MATCH(A213,$H$5:$H$16,0))&gt;0,"ricetta base incompleta","")))),IF(ISNUMBER(MATCH(A213,$H$5:$H$19,0)),"sta più in basso, spostarla in alto","non trovato"))))</f>
        <v/>
      </c>
      <c r="L213">
        <f>IF(F213="",0,1)</f>
        <v>0</v>
      </c>
    </row>
    <row r="214" spans="1:12" x14ac:dyDescent="0.25">
      <c r="A214" s="5"/>
      <c r="B214" s="12"/>
      <c r="C214" t="str">
        <f>IF(A214="","",IF(ISNUMBER(MATCH(A214,'Ingredienti'!$A$5:$A$154,0)),INDEX('Ingredienti'!$B$5:$B$154,MATCH(A214,'Ingredienti'!$A$5:$A$154,0)),IF(ISNUMBER(MATCH(A214,$H$5:$H$16,0)),INDEX($I$5:$I$16,MATCH(A214,$H$5:$H$16,0)),"")))</f>
        <v/>
      </c>
      <c r="D214" s="13" t="str">
        <f>IF(A214="","",IF(ISNUMBER(MATCH(A214,'Ingredienti'!$A$5:$A$154,0)),INDEX('Ingredienti'!$G$5:$G$154,MATCH(A214,'Ingredienti'!$A$5:$A$154,0)),IF(ISNUMBER(MATCH(A214,$H$5:$H$16,0)),INDEX($J$5:$J$16,MATCH(A214,$H$5:$H$16,0)),"")))</f>
        <v/>
      </c>
      <c r="E214" s="15" t="str">
        <f>IF(OR(A214="",NOT(ISNUMBER(B214)),NOT(ISNUMBER(D214))),"",ROUND(B214*D214,2))</f>
        <v/>
      </c>
      <c r="F214" s="10" t="str">
        <f>IF(A214="","",IF(A214=$A$209,"non può contenere sé stessa",IF(OR(ISNUMBER(MATCH(A214,'Ingredienti'!$A$5:$A$154,0)),ISNUMBER(MATCH(A214,$H$5:$H$16,0))),IF(NOT(ISNUMBER(D214)),"prezzo mancante",IF(NOT(ISNUMBER(B214)),"quantità mancante",IF(ISNUMBER(MATCH(A214,'Ingredienti'!$A$5:$A$154,0)),"",IF(INDEX($K$5:$K$16,MATCH(A214,$H$5:$H$16,0))&gt;0,"ricetta base incompleta","")))),IF(ISNUMBER(MATCH(A214,$H$5:$H$19,0)),"sta più in basso, spostarla in alto","non trovato"))))</f>
        <v/>
      </c>
      <c r="L214">
        <f>IF(F214="",0,1)</f>
        <v>0</v>
      </c>
    </row>
    <row r="215" spans="1:12" x14ac:dyDescent="0.25">
      <c r="A215" s="5"/>
      <c r="B215" s="12"/>
      <c r="C215" t="str">
        <f>IF(A215="","",IF(ISNUMBER(MATCH(A215,'Ingredienti'!$A$5:$A$154,0)),INDEX('Ingredienti'!$B$5:$B$154,MATCH(A215,'Ingredienti'!$A$5:$A$154,0)),IF(ISNUMBER(MATCH(A215,$H$5:$H$16,0)),INDEX($I$5:$I$16,MATCH(A215,$H$5:$H$16,0)),"")))</f>
        <v/>
      </c>
      <c r="D215" s="13" t="str">
        <f>IF(A215="","",IF(ISNUMBER(MATCH(A215,'Ingredienti'!$A$5:$A$154,0)),INDEX('Ingredienti'!$G$5:$G$154,MATCH(A215,'Ingredienti'!$A$5:$A$154,0)),IF(ISNUMBER(MATCH(A215,$H$5:$H$16,0)),INDEX($J$5:$J$16,MATCH(A215,$H$5:$H$16,0)),"")))</f>
        <v/>
      </c>
      <c r="E215" s="15" t="str">
        <f>IF(OR(A215="",NOT(ISNUMBER(B215)),NOT(ISNUMBER(D215))),"",ROUND(B215*D215,2))</f>
        <v/>
      </c>
      <c r="F215" s="10" t="str">
        <f>IF(A215="","",IF(A215=$A$209,"non può contenere sé stessa",IF(OR(ISNUMBER(MATCH(A215,'Ingredienti'!$A$5:$A$154,0)),ISNUMBER(MATCH(A215,$H$5:$H$16,0))),IF(NOT(ISNUMBER(D215)),"prezzo mancante",IF(NOT(ISNUMBER(B215)),"quantità mancante",IF(ISNUMBER(MATCH(A215,'Ingredienti'!$A$5:$A$154,0)),"",IF(INDEX($K$5:$K$16,MATCH(A215,$H$5:$H$16,0))&gt;0,"ricetta base incompleta","")))),IF(ISNUMBER(MATCH(A215,$H$5:$H$19,0)),"sta più in basso, spostarla in alto","non trovato"))))</f>
        <v/>
      </c>
      <c r="L215">
        <f>IF(F215="",0,1)</f>
        <v>0</v>
      </c>
    </row>
    <row r="216" spans="1:12" x14ac:dyDescent="0.25">
      <c r="A216" s="5"/>
      <c r="B216" s="12"/>
      <c r="C216" t="str">
        <f>IF(A216="","",IF(ISNUMBER(MATCH(A216,'Ingredienti'!$A$5:$A$154,0)),INDEX('Ingredienti'!$B$5:$B$154,MATCH(A216,'Ingredienti'!$A$5:$A$154,0)),IF(ISNUMBER(MATCH(A216,$H$5:$H$16,0)),INDEX($I$5:$I$16,MATCH(A216,$H$5:$H$16,0)),"")))</f>
        <v/>
      </c>
      <c r="D216" s="13" t="str">
        <f>IF(A216="","",IF(ISNUMBER(MATCH(A216,'Ingredienti'!$A$5:$A$154,0)),INDEX('Ingredienti'!$G$5:$G$154,MATCH(A216,'Ingredienti'!$A$5:$A$154,0)),IF(ISNUMBER(MATCH(A216,$H$5:$H$16,0)),INDEX($J$5:$J$16,MATCH(A216,$H$5:$H$16,0)),"")))</f>
        <v/>
      </c>
      <c r="E216" s="15" t="str">
        <f>IF(OR(A216="",NOT(ISNUMBER(B216)),NOT(ISNUMBER(D216))),"",ROUND(B216*D216,2))</f>
        <v/>
      </c>
      <c r="F216" s="10" t="str">
        <f>IF(A216="","",IF(A216=$A$209,"non può contenere sé stessa",IF(OR(ISNUMBER(MATCH(A216,'Ingredienti'!$A$5:$A$154,0)),ISNUMBER(MATCH(A216,$H$5:$H$16,0))),IF(NOT(ISNUMBER(D216)),"prezzo mancante",IF(NOT(ISNUMBER(B216)),"quantità mancante",IF(ISNUMBER(MATCH(A216,'Ingredienti'!$A$5:$A$154,0)),"",IF(INDEX($K$5:$K$16,MATCH(A216,$H$5:$H$16,0))&gt;0,"ricetta base incompleta","")))),IF(ISNUMBER(MATCH(A216,$H$5:$H$19,0)),"sta più in basso, spostarla in alto","non trovato"))))</f>
        <v/>
      </c>
      <c r="L216">
        <f>IF(F216="",0,1)</f>
        <v>0</v>
      </c>
    </row>
    <row r="217" spans="1:12" x14ac:dyDescent="0.25">
      <c r="A217" s="5"/>
      <c r="B217" s="12"/>
      <c r="C217" t="str">
        <f>IF(A217="","",IF(ISNUMBER(MATCH(A217,'Ingredienti'!$A$5:$A$154,0)),INDEX('Ingredienti'!$B$5:$B$154,MATCH(A217,'Ingredienti'!$A$5:$A$154,0)),IF(ISNUMBER(MATCH(A217,$H$5:$H$16,0)),INDEX($I$5:$I$16,MATCH(A217,$H$5:$H$16,0)),"")))</f>
        <v/>
      </c>
      <c r="D217" s="13" t="str">
        <f>IF(A217="","",IF(ISNUMBER(MATCH(A217,'Ingredienti'!$A$5:$A$154,0)),INDEX('Ingredienti'!$G$5:$G$154,MATCH(A217,'Ingredienti'!$A$5:$A$154,0)),IF(ISNUMBER(MATCH(A217,$H$5:$H$16,0)),INDEX($J$5:$J$16,MATCH(A217,$H$5:$H$16,0)),"")))</f>
        <v/>
      </c>
      <c r="E217" s="15" t="str">
        <f>IF(OR(A217="",NOT(ISNUMBER(B217)),NOT(ISNUMBER(D217))),"",ROUND(B217*D217,2))</f>
        <v/>
      </c>
      <c r="F217" s="10" t="str">
        <f>IF(A217="","",IF(A217=$A$209,"non può contenere sé stessa",IF(OR(ISNUMBER(MATCH(A217,'Ingredienti'!$A$5:$A$154,0)),ISNUMBER(MATCH(A217,$H$5:$H$16,0))),IF(NOT(ISNUMBER(D217)),"prezzo mancante",IF(NOT(ISNUMBER(B217)),"quantità mancante",IF(ISNUMBER(MATCH(A217,'Ingredienti'!$A$5:$A$154,0)),"",IF(INDEX($K$5:$K$16,MATCH(A217,$H$5:$H$16,0))&gt;0,"ricetta base incompleta","")))),IF(ISNUMBER(MATCH(A217,$H$5:$H$19,0)),"sta più in basso, spostarla in alto","non trovato"))))</f>
        <v/>
      </c>
      <c r="L217">
        <f>IF(F217="",0,1)</f>
        <v>0</v>
      </c>
    </row>
    <row r="218" spans="1:12" x14ac:dyDescent="0.25">
      <c r="A218" s="5"/>
      <c r="B218" s="12"/>
      <c r="C218" t="str">
        <f>IF(A218="","",IF(ISNUMBER(MATCH(A218,'Ingredienti'!$A$5:$A$154,0)),INDEX('Ingredienti'!$B$5:$B$154,MATCH(A218,'Ingredienti'!$A$5:$A$154,0)),IF(ISNUMBER(MATCH(A218,$H$5:$H$16,0)),INDEX($I$5:$I$16,MATCH(A218,$H$5:$H$16,0)),"")))</f>
        <v/>
      </c>
      <c r="D218" s="13" t="str">
        <f>IF(A218="","",IF(ISNUMBER(MATCH(A218,'Ingredienti'!$A$5:$A$154,0)),INDEX('Ingredienti'!$G$5:$G$154,MATCH(A218,'Ingredienti'!$A$5:$A$154,0)),IF(ISNUMBER(MATCH(A218,$H$5:$H$16,0)),INDEX($J$5:$J$16,MATCH(A218,$H$5:$H$16,0)),"")))</f>
        <v/>
      </c>
      <c r="E218" s="15" t="str">
        <f>IF(OR(A218="",NOT(ISNUMBER(B218)),NOT(ISNUMBER(D218))),"",ROUND(B218*D218,2))</f>
        <v/>
      </c>
      <c r="F218" s="10" t="str">
        <f>IF(A218="","",IF(A218=$A$209,"non può contenere sé stessa",IF(OR(ISNUMBER(MATCH(A218,'Ingredienti'!$A$5:$A$154,0)),ISNUMBER(MATCH(A218,$H$5:$H$16,0))),IF(NOT(ISNUMBER(D218)),"prezzo mancante",IF(NOT(ISNUMBER(B218)),"quantità mancante",IF(ISNUMBER(MATCH(A218,'Ingredienti'!$A$5:$A$154,0)),"",IF(INDEX($K$5:$K$16,MATCH(A218,$H$5:$H$16,0))&gt;0,"ricetta base incompleta","")))),IF(ISNUMBER(MATCH(A218,$H$5:$H$19,0)),"sta più in basso, spostarla in alto","non trovato"))))</f>
        <v/>
      </c>
      <c r="L218">
        <f>IF(F218="",0,1)</f>
        <v>0</v>
      </c>
    </row>
    <row r="219" spans="1:12" x14ac:dyDescent="0.25">
      <c r="A219" s="5"/>
      <c r="B219" s="12"/>
      <c r="C219" t="str">
        <f>IF(A219="","",IF(ISNUMBER(MATCH(A219,'Ingredienti'!$A$5:$A$154,0)),INDEX('Ingredienti'!$B$5:$B$154,MATCH(A219,'Ingredienti'!$A$5:$A$154,0)),IF(ISNUMBER(MATCH(A219,$H$5:$H$16,0)),INDEX($I$5:$I$16,MATCH(A219,$H$5:$H$16,0)),"")))</f>
        <v/>
      </c>
      <c r="D219" s="13" t="str">
        <f>IF(A219="","",IF(ISNUMBER(MATCH(A219,'Ingredienti'!$A$5:$A$154,0)),INDEX('Ingredienti'!$G$5:$G$154,MATCH(A219,'Ingredienti'!$A$5:$A$154,0)),IF(ISNUMBER(MATCH(A219,$H$5:$H$16,0)),INDEX($J$5:$J$16,MATCH(A219,$H$5:$H$16,0)),"")))</f>
        <v/>
      </c>
      <c r="E219" s="15" t="str">
        <f>IF(OR(A219="",NOT(ISNUMBER(B219)),NOT(ISNUMBER(D219))),"",ROUND(B219*D219,2))</f>
        <v/>
      </c>
      <c r="F219" s="10" t="str">
        <f>IF(A219="","",IF(A219=$A$209,"non può contenere sé stessa",IF(OR(ISNUMBER(MATCH(A219,'Ingredienti'!$A$5:$A$154,0)),ISNUMBER(MATCH(A219,$H$5:$H$16,0))),IF(NOT(ISNUMBER(D219)),"prezzo mancante",IF(NOT(ISNUMBER(B219)),"quantità mancante",IF(ISNUMBER(MATCH(A219,'Ingredienti'!$A$5:$A$154,0)),"",IF(INDEX($K$5:$K$16,MATCH(A219,$H$5:$H$16,0))&gt;0,"ricetta base incompleta","")))),IF(ISNUMBER(MATCH(A219,$H$5:$H$19,0)),"sta più in basso, spostarla in alto","non trovato"))))</f>
        <v/>
      </c>
      <c r="L219">
        <f>IF(F219="",0,1)</f>
        <v>0</v>
      </c>
    </row>
    <row r="220" spans="1:12" x14ac:dyDescent="0.25">
      <c r="A220" s="5"/>
      <c r="B220" s="12"/>
      <c r="C220" t="str">
        <f>IF(A220="","",IF(ISNUMBER(MATCH(A220,'Ingredienti'!$A$5:$A$154,0)),INDEX('Ingredienti'!$B$5:$B$154,MATCH(A220,'Ingredienti'!$A$5:$A$154,0)),IF(ISNUMBER(MATCH(A220,$H$5:$H$16,0)),INDEX($I$5:$I$16,MATCH(A220,$H$5:$H$16,0)),"")))</f>
        <v/>
      </c>
      <c r="D220" s="13" t="str">
        <f>IF(A220="","",IF(ISNUMBER(MATCH(A220,'Ingredienti'!$A$5:$A$154,0)),INDEX('Ingredienti'!$G$5:$G$154,MATCH(A220,'Ingredienti'!$A$5:$A$154,0)),IF(ISNUMBER(MATCH(A220,$H$5:$H$16,0)),INDEX($J$5:$J$16,MATCH(A220,$H$5:$H$16,0)),"")))</f>
        <v/>
      </c>
      <c r="E220" s="15" t="str">
        <f>IF(OR(A220="",NOT(ISNUMBER(B220)),NOT(ISNUMBER(D220))),"",ROUND(B220*D220,2))</f>
        <v/>
      </c>
      <c r="F220" s="10" t="str">
        <f>IF(A220="","",IF(A220=$A$209,"non può contenere sé stessa",IF(OR(ISNUMBER(MATCH(A220,'Ingredienti'!$A$5:$A$154,0)),ISNUMBER(MATCH(A220,$H$5:$H$16,0))),IF(NOT(ISNUMBER(D220)),"prezzo mancante",IF(NOT(ISNUMBER(B220)),"quantità mancante",IF(ISNUMBER(MATCH(A220,'Ingredienti'!$A$5:$A$154,0)),"",IF(INDEX($K$5:$K$16,MATCH(A220,$H$5:$H$16,0))&gt;0,"ricetta base incompleta","")))),IF(ISNUMBER(MATCH(A220,$H$5:$H$19,0)),"sta più in basso, spostarla in alto","non trovato"))))</f>
        <v/>
      </c>
      <c r="L220">
        <f>IF(F220="",0,1)</f>
        <v>0</v>
      </c>
    </row>
    <row r="221" spans="1:12" x14ac:dyDescent="0.25">
      <c r="A221" s="5"/>
      <c r="B221" s="12"/>
      <c r="C221" t="str">
        <f>IF(A221="","",IF(ISNUMBER(MATCH(A221,'Ingredienti'!$A$5:$A$154,0)),INDEX('Ingredienti'!$B$5:$B$154,MATCH(A221,'Ingredienti'!$A$5:$A$154,0)),IF(ISNUMBER(MATCH(A221,$H$5:$H$16,0)),INDEX($I$5:$I$16,MATCH(A221,$H$5:$H$16,0)),"")))</f>
        <v/>
      </c>
      <c r="D221" s="13" t="str">
        <f>IF(A221="","",IF(ISNUMBER(MATCH(A221,'Ingredienti'!$A$5:$A$154,0)),INDEX('Ingredienti'!$G$5:$G$154,MATCH(A221,'Ingredienti'!$A$5:$A$154,0)),IF(ISNUMBER(MATCH(A221,$H$5:$H$16,0)),INDEX($J$5:$J$16,MATCH(A221,$H$5:$H$16,0)),"")))</f>
        <v/>
      </c>
      <c r="E221" s="15" t="str">
        <f>IF(OR(A221="",NOT(ISNUMBER(B221)),NOT(ISNUMBER(D221))),"",ROUND(B221*D221,2))</f>
        <v/>
      </c>
      <c r="F221" s="10" t="str">
        <f>IF(A221="","",IF(A221=$A$209,"non può contenere sé stessa",IF(OR(ISNUMBER(MATCH(A221,'Ingredienti'!$A$5:$A$154,0)),ISNUMBER(MATCH(A221,$H$5:$H$16,0))),IF(NOT(ISNUMBER(D221)),"prezzo mancante",IF(NOT(ISNUMBER(B221)),"quantità mancante",IF(ISNUMBER(MATCH(A221,'Ingredienti'!$A$5:$A$154,0)),"",IF(INDEX($K$5:$K$16,MATCH(A221,$H$5:$H$16,0))&gt;0,"ricetta base incompleta","")))),IF(ISNUMBER(MATCH(A221,$H$5:$H$19,0)),"sta più in basso, spostarla in alto","non trovato"))))</f>
        <v/>
      </c>
      <c r="L221">
        <f>IF(F221="",0,1)</f>
        <v>0</v>
      </c>
    </row>
    <row r="222" spans="1:12" x14ac:dyDescent="0.25">
      <c r="A222" s="5"/>
      <c r="B222" s="12"/>
      <c r="C222" t="str">
        <f>IF(A222="","",IF(ISNUMBER(MATCH(A222,'Ingredienti'!$A$5:$A$154,0)),INDEX('Ingredienti'!$B$5:$B$154,MATCH(A222,'Ingredienti'!$A$5:$A$154,0)),IF(ISNUMBER(MATCH(A222,$H$5:$H$16,0)),INDEX($I$5:$I$16,MATCH(A222,$H$5:$H$16,0)),"")))</f>
        <v/>
      </c>
      <c r="D222" s="13" t="str">
        <f>IF(A222="","",IF(ISNUMBER(MATCH(A222,'Ingredienti'!$A$5:$A$154,0)),INDEX('Ingredienti'!$G$5:$G$154,MATCH(A222,'Ingredienti'!$A$5:$A$154,0)),IF(ISNUMBER(MATCH(A222,$H$5:$H$16,0)),INDEX($J$5:$J$16,MATCH(A222,$H$5:$H$16,0)),"")))</f>
        <v/>
      </c>
      <c r="E222" s="15" t="str">
        <f>IF(OR(A222="",NOT(ISNUMBER(B222)),NOT(ISNUMBER(D222))),"",ROUND(B222*D222,2))</f>
        <v/>
      </c>
      <c r="F222" s="10" t="str">
        <f>IF(A222="","",IF(A222=$A$209,"non può contenere sé stessa",IF(OR(ISNUMBER(MATCH(A222,'Ingredienti'!$A$5:$A$154,0)),ISNUMBER(MATCH(A222,$H$5:$H$16,0))),IF(NOT(ISNUMBER(D222)),"prezzo mancante",IF(NOT(ISNUMBER(B222)),"quantità mancante",IF(ISNUMBER(MATCH(A222,'Ingredienti'!$A$5:$A$154,0)),"",IF(INDEX($K$5:$K$16,MATCH(A222,$H$5:$H$16,0))&gt;0,"ricetta base incompleta","")))),IF(ISNUMBER(MATCH(A222,$H$5:$H$19,0)),"sta più in basso, spostarla in alto","non trovato"))))</f>
        <v/>
      </c>
      <c r="L222">
        <f>IF(F222="",0,1)</f>
        <v>0</v>
      </c>
    </row>
    <row r="223" spans="1:5" x14ac:dyDescent="0.25">
      <c r="A223" s="16" t="s">
        <v>47</v>
      </c>
      <c r="E223" s="9" t="str">
        <f>IF(A209="","",ROUND(SUM(E211:E222),2))</f>
        <v/>
      </c>
    </row>
    <row r="224" spans="1:5" x14ac:dyDescent="0.25">
      <c r="A224" s="16" t="s">
        <v>39</v>
      </c>
      <c r="E224" s="17" t="str">
        <f>IF(OR(A209="",NOT(ISNUMBER(C209))),"",IF(C209&lt;=0,"",E223/C209))</f>
        <v/>
      </c>
    </row>
    <row r="226" spans="1:5" x14ac:dyDescent="0.25">
      <c r="A226" s="11"/>
      <c r="B226" s="2" t="s">
        <v>42</v>
      </c>
      <c r="C226" s="12"/>
      <c r="D226" s="5"/>
      <c r="E226" s="10" t="str">
        <f>IF(A226="","",IF(COUNTIF($H$5:$H$19,A226)&gt;1,"nome doppio, conta solo il primo",IF(ISNUMBER(MATCH(A226,'Ingredienti'!$A$5:$A$154,0)),"il nome è anche un ingrediente",IF(NOT(ISNUMBER(C226)),"«La preparazione dà» mancante",IF(C226&lt;=0,"«La preparazione dà» mancante",IF(SUM(L228:L239)&gt;0,"controllare le righe con avviso",""))))))</f>
        <v/>
      </c>
    </row>
    <row r="227" spans="1:6" x14ac:dyDescent="0.25">
      <c r="A227" s="4" t="s">
        <v>43</v>
      </c>
      <c r="B227" s="4" t="s">
        <v>44</v>
      </c>
      <c r="C227" s="4" t="s">
        <v>18</v>
      </c>
      <c r="D227" s="4" t="s">
        <v>45</v>
      </c>
      <c r="E227" s="4" t="s">
        <v>46</v>
      </c>
      <c r="F227" s="4" t="s">
        <v>24</v>
      </c>
    </row>
    <row r="228" spans="1:12" x14ac:dyDescent="0.25">
      <c r="A228" s="5"/>
      <c r="B228" s="12"/>
      <c r="C228" t="str">
        <f>IF(A228="","",IF(ISNUMBER(MATCH(A228,'Ingredienti'!$A$5:$A$154,0)),INDEX('Ingredienti'!$B$5:$B$154,MATCH(A228,'Ingredienti'!$A$5:$A$154,0)),IF(ISNUMBER(MATCH(A228,$H$5:$H$17,0)),INDEX($I$5:$I$17,MATCH(A228,$H$5:$H$17,0)),"")))</f>
        <v/>
      </c>
      <c r="D228" s="13" t="str">
        <f>IF(A228="","",IF(ISNUMBER(MATCH(A228,'Ingredienti'!$A$5:$A$154,0)),INDEX('Ingredienti'!$G$5:$G$154,MATCH(A228,'Ingredienti'!$A$5:$A$154,0)),IF(ISNUMBER(MATCH(A228,$H$5:$H$17,0)),INDEX($J$5:$J$17,MATCH(A228,$H$5:$H$17,0)),"")))</f>
        <v/>
      </c>
      <c r="E228" s="15" t="str">
        <f>IF(OR(A228="",NOT(ISNUMBER(B228)),NOT(ISNUMBER(D228))),"",ROUND(B228*D228,2))</f>
        <v/>
      </c>
      <c r="F228" s="10" t="str">
        <f>IF(A228="","",IF(A228=$A$226,"non può contenere sé stessa",IF(OR(ISNUMBER(MATCH(A228,'Ingredienti'!$A$5:$A$154,0)),ISNUMBER(MATCH(A228,$H$5:$H$17,0))),IF(NOT(ISNUMBER(D228)),"prezzo mancante",IF(NOT(ISNUMBER(B228)),"quantità mancante",IF(ISNUMBER(MATCH(A228,'Ingredienti'!$A$5:$A$154,0)),"",IF(INDEX($K$5:$K$17,MATCH(A228,$H$5:$H$17,0))&gt;0,"ricetta base incompleta","")))),IF(ISNUMBER(MATCH(A228,$H$5:$H$19,0)),"sta più in basso, spostarla in alto","non trovato"))))</f>
        <v/>
      </c>
      <c r="L228">
        <f>IF(F228="",0,1)</f>
        <v>0</v>
      </c>
    </row>
    <row r="229" spans="1:12" x14ac:dyDescent="0.25">
      <c r="A229" s="5"/>
      <c r="B229" s="12"/>
      <c r="C229" t="str">
        <f>IF(A229="","",IF(ISNUMBER(MATCH(A229,'Ingredienti'!$A$5:$A$154,0)),INDEX('Ingredienti'!$B$5:$B$154,MATCH(A229,'Ingredienti'!$A$5:$A$154,0)),IF(ISNUMBER(MATCH(A229,$H$5:$H$17,0)),INDEX($I$5:$I$17,MATCH(A229,$H$5:$H$17,0)),"")))</f>
        <v/>
      </c>
      <c r="D229" s="13" t="str">
        <f>IF(A229="","",IF(ISNUMBER(MATCH(A229,'Ingredienti'!$A$5:$A$154,0)),INDEX('Ingredienti'!$G$5:$G$154,MATCH(A229,'Ingredienti'!$A$5:$A$154,0)),IF(ISNUMBER(MATCH(A229,$H$5:$H$17,0)),INDEX($J$5:$J$17,MATCH(A229,$H$5:$H$17,0)),"")))</f>
        <v/>
      </c>
      <c r="E229" s="15" t="str">
        <f>IF(OR(A229="",NOT(ISNUMBER(B229)),NOT(ISNUMBER(D229))),"",ROUND(B229*D229,2))</f>
        <v/>
      </c>
      <c r="F229" s="10" t="str">
        <f>IF(A229="","",IF(A229=$A$226,"non può contenere sé stessa",IF(OR(ISNUMBER(MATCH(A229,'Ingredienti'!$A$5:$A$154,0)),ISNUMBER(MATCH(A229,$H$5:$H$17,0))),IF(NOT(ISNUMBER(D229)),"prezzo mancante",IF(NOT(ISNUMBER(B229)),"quantità mancante",IF(ISNUMBER(MATCH(A229,'Ingredienti'!$A$5:$A$154,0)),"",IF(INDEX($K$5:$K$17,MATCH(A229,$H$5:$H$17,0))&gt;0,"ricetta base incompleta","")))),IF(ISNUMBER(MATCH(A229,$H$5:$H$19,0)),"sta più in basso, spostarla in alto","non trovato"))))</f>
        <v/>
      </c>
      <c r="L229">
        <f>IF(F229="",0,1)</f>
        <v>0</v>
      </c>
    </row>
    <row r="230" spans="1:12" x14ac:dyDescent="0.25">
      <c r="A230" s="5"/>
      <c r="B230" s="12"/>
      <c r="C230" t="str">
        <f>IF(A230="","",IF(ISNUMBER(MATCH(A230,'Ingredienti'!$A$5:$A$154,0)),INDEX('Ingredienti'!$B$5:$B$154,MATCH(A230,'Ingredienti'!$A$5:$A$154,0)),IF(ISNUMBER(MATCH(A230,$H$5:$H$17,0)),INDEX($I$5:$I$17,MATCH(A230,$H$5:$H$17,0)),"")))</f>
        <v/>
      </c>
      <c r="D230" s="13" t="str">
        <f>IF(A230="","",IF(ISNUMBER(MATCH(A230,'Ingredienti'!$A$5:$A$154,0)),INDEX('Ingredienti'!$G$5:$G$154,MATCH(A230,'Ingredienti'!$A$5:$A$154,0)),IF(ISNUMBER(MATCH(A230,$H$5:$H$17,0)),INDEX($J$5:$J$17,MATCH(A230,$H$5:$H$17,0)),"")))</f>
        <v/>
      </c>
      <c r="E230" s="15" t="str">
        <f>IF(OR(A230="",NOT(ISNUMBER(B230)),NOT(ISNUMBER(D230))),"",ROUND(B230*D230,2))</f>
        <v/>
      </c>
      <c r="F230" s="10" t="str">
        <f>IF(A230="","",IF(A230=$A$226,"non può contenere sé stessa",IF(OR(ISNUMBER(MATCH(A230,'Ingredienti'!$A$5:$A$154,0)),ISNUMBER(MATCH(A230,$H$5:$H$17,0))),IF(NOT(ISNUMBER(D230)),"prezzo mancante",IF(NOT(ISNUMBER(B230)),"quantità mancante",IF(ISNUMBER(MATCH(A230,'Ingredienti'!$A$5:$A$154,0)),"",IF(INDEX($K$5:$K$17,MATCH(A230,$H$5:$H$17,0))&gt;0,"ricetta base incompleta","")))),IF(ISNUMBER(MATCH(A230,$H$5:$H$19,0)),"sta più in basso, spostarla in alto","non trovato"))))</f>
        <v/>
      </c>
      <c r="L230">
        <f>IF(F230="",0,1)</f>
        <v>0</v>
      </c>
    </row>
    <row r="231" spans="1:12" x14ac:dyDescent="0.25">
      <c r="A231" s="5"/>
      <c r="B231" s="12"/>
      <c r="C231" t="str">
        <f>IF(A231="","",IF(ISNUMBER(MATCH(A231,'Ingredienti'!$A$5:$A$154,0)),INDEX('Ingredienti'!$B$5:$B$154,MATCH(A231,'Ingredienti'!$A$5:$A$154,0)),IF(ISNUMBER(MATCH(A231,$H$5:$H$17,0)),INDEX($I$5:$I$17,MATCH(A231,$H$5:$H$17,0)),"")))</f>
        <v/>
      </c>
      <c r="D231" s="13" t="str">
        <f>IF(A231="","",IF(ISNUMBER(MATCH(A231,'Ingredienti'!$A$5:$A$154,0)),INDEX('Ingredienti'!$G$5:$G$154,MATCH(A231,'Ingredienti'!$A$5:$A$154,0)),IF(ISNUMBER(MATCH(A231,$H$5:$H$17,0)),INDEX($J$5:$J$17,MATCH(A231,$H$5:$H$17,0)),"")))</f>
        <v/>
      </c>
      <c r="E231" s="15" t="str">
        <f>IF(OR(A231="",NOT(ISNUMBER(B231)),NOT(ISNUMBER(D231))),"",ROUND(B231*D231,2))</f>
        <v/>
      </c>
      <c r="F231" s="10" t="str">
        <f>IF(A231="","",IF(A231=$A$226,"non può contenere sé stessa",IF(OR(ISNUMBER(MATCH(A231,'Ingredienti'!$A$5:$A$154,0)),ISNUMBER(MATCH(A231,$H$5:$H$17,0))),IF(NOT(ISNUMBER(D231)),"prezzo mancante",IF(NOT(ISNUMBER(B231)),"quantità mancante",IF(ISNUMBER(MATCH(A231,'Ingredienti'!$A$5:$A$154,0)),"",IF(INDEX($K$5:$K$17,MATCH(A231,$H$5:$H$17,0))&gt;0,"ricetta base incompleta","")))),IF(ISNUMBER(MATCH(A231,$H$5:$H$19,0)),"sta più in basso, spostarla in alto","non trovato"))))</f>
        <v/>
      </c>
      <c r="L231">
        <f>IF(F231="",0,1)</f>
        <v>0</v>
      </c>
    </row>
    <row r="232" spans="1:12" x14ac:dyDescent="0.25">
      <c r="A232" s="5"/>
      <c r="B232" s="12"/>
      <c r="C232" t="str">
        <f>IF(A232="","",IF(ISNUMBER(MATCH(A232,'Ingredienti'!$A$5:$A$154,0)),INDEX('Ingredienti'!$B$5:$B$154,MATCH(A232,'Ingredienti'!$A$5:$A$154,0)),IF(ISNUMBER(MATCH(A232,$H$5:$H$17,0)),INDEX($I$5:$I$17,MATCH(A232,$H$5:$H$17,0)),"")))</f>
        <v/>
      </c>
      <c r="D232" s="13" t="str">
        <f>IF(A232="","",IF(ISNUMBER(MATCH(A232,'Ingredienti'!$A$5:$A$154,0)),INDEX('Ingredienti'!$G$5:$G$154,MATCH(A232,'Ingredienti'!$A$5:$A$154,0)),IF(ISNUMBER(MATCH(A232,$H$5:$H$17,0)),INDEX($J$5:$J$17,MATCH(A232,$H$5:$H$17,0)),"")))</f>
        <v/>
      </c>
      <c r="E232" s="15" t="str">
        <f>IF(OR(A232="",NOT(ISNUMBER(B232)),NOT(ISNUMBER(D232))),"",ROUND(B232*D232,2))</f>
        <v/>
      </c>
      <c r="F232" s="10" t="str">
        <f>IF(A232="","",IF(A232=$A$226,"non può contenere sé stessa",IF(OR(ISNUMBER(MATCH(A232,'Ingredienti'!$A$5:$A$154,0)),ISNUMBER(MATCH(A232,$H$5:$H$17,0))),IF(NOT(ISNUMBER(D232)),"prezzo mancante",IF(NOT(ISNUMBER(B232)),"quantità mancante",IF(ISNUMBER(MATCH(A232,'Ingredienti'!$A$5:$A$154,0)),"",IF(INDEX($K$5:$K$17,MATCH(A232,$H$5:$H$17,0))&gt;0,"ricetta base incompleta","")))),IF(ISNUMBER(MATCH(A232,$H$5:$H$19,0)),"sta più in basso, spostarla in alto","non trovato"))))</f>
        <v/>
      </c>
      <c r="L232">
        <f>IF(F232="",0,1)</f>
        <v>0</v>
      </c>
    </row>
    <row r="233" spans="1:12" x14ac:dyDescent="0.25">
      <c r="A233" s="5"/>
      <c r="B233" s="12"/>
      <c r="C233" t="str">
        <f>IF(A233="","",IF(ISNUMBER(MATCH(A233,'Ingredienti'!$A$5:$A$154,0)),INDEX('Ingredienti'!$B$5:$B$154,MATCH(A233,'Ingredienti'!$A$5:$A$154,0)),IF(ISNUMBER(MATCH(A233,$H$5:$H$17,0)),INDEX($I$5:$I$17,MATCH(A233,$H$5:$H$17,0)),"")))</f>
        <v/>
      </c>
      <c r="D233" s="13" t="str">
        <f>IF(A233="","",IF(ISNUMBER(MATCH(A233,'Ingredienti'!$A$5:$A$154,0)),INDEX('Ingredienti'!$G$5:$G$154,MATCH(A233,'Ingredienti'!$A$5:$A$154,0)),IF(ISNUMBER(MATCH(A233,$H$5:$H$17,0)),INDEX($J$5:$J$17,MATCH(A233,$H$5:$H$17,0)),"")))</f>
        <v/>
      </c>
      <c r="E233" s="15" t="str">
        <f>IF(OR(A233="",NOT(ISNUMBER(B233)),NOT(ISNUMBER(D233))),"",ROUND(B233*D233,2))</f>
        <v/>
      </c>
      <c r="F233" s="10" t="str">
        <f>IF(A233="","",IF(A233=$A$226,"non può contenere sé stessa",IF(OR(ISNUMBER(MATCH(A233,'Ingredienti'!$A$5:$A$154,0)),ISNUMBER(MATCH(A233,$H$5:$H$17,0))),IF(NOT(ISNUMBER(D233)),"prezzo mancante",IF(NOT(ISNUMBER(B233)),"quantità mancante",IF(ISNUMBER(MATCH(A233,'Ingredienti'!$A$5:$A$154,0)),"",IF(INDEX($K$5:$K$17,MATCH(A233,$H$5:$H$17,0))&gt;0,"ricetta base incompleta","")))),IF(ISNUMBER(MATCH(A233,$H$5:$H$19,0)),"sta più in basso, spostarla in alto","non trovato"))))</f>
        <v/>
      </c>
      <c r="L233">
        <f>IF(F233="",0,1)</f>
        <v>0</v>
      </c>
    </row>
    <row r="234" spans="1:12" x14ac:dyDescent="0.25">
      <c r="A234" s="5"/>
      <c r="B234" s="12"/>
      <c r="C234" t="str">
        <f>IF(A234="","",IF(ISNUMBER(MATCH(A234,'Ingredienti'!$A$5:$A$154,0)),INDEX('Ingredienti'!$B$5:$B$154,MATCH(A234,'Ingredienti'!$A$5:$A$154,0)),IF(ISNUMBER(MATCH(A234,$H$5:$H$17,0)),INDEX($I$5:$I$17,MATCH(A234,$H$5:$H$17,0)),"")))</f>
        <v/>
      </c>
      <c r="D234" s="13" t="str">
        <f>IF(A234="","",IF(ISNUMBER(MATCH(A234,'Ingredienti'!$A$5:$A$154,0)),INDEX('Ingredienti'!$G$5:$G$154,MATCH(A234,'Ingredienti'!$A$5:$A$154,0)),IF(ISNUMBER(MATCH(A234,$H$5:$H$17,0)),INDEX($J$5:$J$17,MATCH(A234,$H$5:$H$17,0)),"")))</f>
        <v/>
      </c>
      <c r="E234" s="15" t="str">
        <f>IF(OR(A234="",NOT(ISNUMBER(B234)),NOT(ISNUMBER(D234))),"",ROUND(B234*D234,2))</f>
        <v/>
      </c>
      <c r="F234" s="10" t="str">
        <f>IF(A234="","",IF(A234=$A$226,"non può contenere sé stessa",IF(OR(ISNUMBER(MATCH(A234,'Ingredienti'!$A$5:$A$154,0)),ISNUMBER(MATCH(A234,$H$5:$H$17,0))),IF(NOT(ISNUMBER(D234)),"prezzo mancante",IF(NOT(ISNUMBER(B234)),"quantità mancante",IF(ISNUMBER(MATCH(A234,'Ingredienti'!$A$5:$A$154,0)),"",IF(INDEX($K$5:$K$17,MATCH(A234,$H$5:$H$17,0))&gt;0,"ricetta base incompleta","")))),IF(ISNUMBER(MATCH(A234,$H$5:$H$19,0)),"sta più in basso, spostarla in alto","non trovato"))))</f>
        <v/>
      </c>
      <c r="L234">
        <f>IF(F234="",0,1)</f>
        <v>0</v>
      </c>
    </row>
    <row r="235" spans="1:12" x14ac:dyDescent="0.25">
      <c r="A235" s="5"/>
      <c r="B235" s="12"/>
      <c r="C235" t="str">
        <f>IF(A235="","",IF(ISNUMBER(MATCH(A235,'Ingredienti'!$A$5:$A$154,0)),INDEX('Ingredienti'!$B$5:$B$154,MATCH(A235,'Ingredienti'!$A$5:$A$154,0)),IF(ISNUMBER(MATCH(A235,$H$5:$H$17,0)),INDEX($I$5:$I$17,MATCH(A235,$H$5:$H$17,0)),"")))</f>
        <v/>
      </c>
      <c r="D235" s="13" t="str">
        <f>IF(A235="","",IF(ISNUMBER(MATCH(A235,'Ingredienti'!$A$5:$A$154,0)),INDEX('Ingredienti'!$G$5:$G$154,MATCH(A235,'Ingredienti'!$A$5:$A$154,0)),IF(ISNUMBER(MATCH(A235,$H$5:$H$17,0)),INDEX($J$5:$J$17,MATCH(A235,$H$5:$H$17,0)),"")))</f>
        <v/>
      </c>
      <c r="E235" s="15" t="str">
        <f>IF(OR(A235="",NOT(ISNUMBER(B235)),NOT(ISNUMBER(D235))),"",ROUND(B235*D235,2))</f>
        <v/>
      </c>
      <c r="F235" s="10" t="str">
        <f>IF(A235="","",IF(A235=$A$226,"non può contenere sé stessa",IF(OR(ISNUMBER(MATCH(A235,'Ingredienti'!$A$5:$A$154,0)),ISNUMBER(MATCH(A235,$H$5:$H$17,0))),IF(NOT(ISNUMBER(D235)),"prezzo mancante",IF(NOT(ISNUMBER(B235)),"quantità mancante",IF(ISNUMBER(MATCH(A235,'Ingredienti'!$A$5:$A$154,0)),"",IF(INDEX($K$5:$K$17,MATCH(A235,$H$5:$H$17,0))&gt;0,"ricetta base incompleta","")))),IF(ISNUMBER(MATCH(A235,$H$5:$H$19,0)),"sta più in basso, spostarla in alto","non trovato"))))</f>
        <v/>
      </c>
      <c r="L235">
        <f>IF(F235="",0,1)</f>
        <v>0</v>
      </c>
    </row>
    <row r="236" spans="1:12" x14ac:dyDescent="0.25">
      <c r="A236" s="5"/>
      <c r="B236" s="12"/>
      <c r="C236" t="str">
        <f>IF(A236="","",IF(ISNUMBER(MATCH(A236,'Ingredienti'!$A$5:$A$154,0)),INDEX('Ingredienti'!$B$5:$B$154,MATCH(A236,'Ingredienti'!$A$5:$A$154,0)),IF(ISNUMBER(MATCH(A236,$H$5:$H$17,0)),INDEX($I$5:$I$17,MATCH(A236,$H$5:$H$17,0)),"")))</f>
        <v/>
      </c>
      <c r="D236" s="13" t="str">
        <f>IF(A236="","",IF(ISNUMBER(MATCH(A236,'Ingredienti'!$A$5:$A$154,0)),INDEX('Ingredienti'!$G$5:$G$154,MATCH(A236,'Ingredienti'!$A$5:$A$154,0)),IF(ISNUMBER(MATCH(A236,$H$5:$H$17,0)),INDEX($J$5:$J$17,MATCH(A236,$H$5:$H$17,0)),"")))</f>
        <v/>
      </c>
      <c r="E236" s="15" t="str">
        <f>IF(OR(A236="",NOT(ISNUMBER(B236)),NOT(ISNUMBER(D236))),"",ROUND(B236*D236,2))</f>
        <v/>
      </c>
      <c r="F236" s="10" t="str">
        <f>IF(A236="","",IF(A236=$A$226,"non può contenere sé stessa",IF(OR(ISNUMBER(MATCH(A236,'Ingredienti'!$A$5:$A$154,0)),ISNUMBER(MATCH(A236,$H$5:$H$17,0))),IF(NOT(ISNUMBER(D236)),"prezzo mancante",IF(NOT(ISNUMBER(B236)),"quantità mancante",IF(ISNUMBER(MATCH(A236,'Ingredienti'!$A$5:$A$154,0)),"",IF(INDEX($K$5:$K$17,MATCH(A236,$H$5:$H$17,0))&gt;0,"ricetta base incompleta","")))),IF(ISNUMBER(MATCH(A236,$H$5:$H$19,0)),"sta più in basso, spostarla in alto","non trovato"))))</f>
        <v/>
      </c>
      <c r="L236">
        <f>IF(F236="",0,1)</f>
        <v>0</v>
      </c>
    </row>
    <row r="237" spans="1:12" x14ac:dyDescent="0.25">
      <c r="A237" s="5"/>
      <c r="B237" s="12"/>
      <c r="C237" t="str">
        <f>IF(A237="","",IF(ISNUMBER(MATCH(A237,'Ingredienti'!$A$5:$A$154,0)),INDEX('Ingredienti'!$B$5:$B$154,MATCH(A237,'Ingredienti'!$A$5:$A$154,0)),IF(ISNUMBER(MATCH(A237,$H$5:$H$17,0)),INDEX($I$5:$I$17,MATCH(A237,$H$5:$H$17,0)),"")))</f>
        <v/>
      </c>
      <c r="D237" s="13" t="str">
        <f>IF(A237="","",IF(ISNUMBER(MATCH(A237,'Ingredienti'!$A$5:$A$154,0)),INDEX('Ingredienti'!$G$5:$G$154,MATCH(A237,'Ingredienti'!$A$5:$A$154,0)),IF(ISNUMBER(MATCH(A237,$H$5:$H$17,0)),INDEX($J$5:$J$17,MATCH(A237,$H$5:$H$17,0)),"")))</f>
        <v/>
      </c>
      <c r="E237" s="15" t="str">
        <f>IF(OR(A237="",NOT(ISNUMBER(B237)),NOT(ISNUMBER(D237))),"",ROUND(B237*D237,2))</f>
        <v/>
      </c>
      <c r="F237" s="10" t="str">
        <f>IF(A237="","",IF(A237=$A$226,"non può contenere sé stessa",IF(OR(ISNUMBER(MATCH(A237,'Ingredienti'!$A$5:$A$154,0)),ISNUMBER(MATCH(A237,$H$5:$H$17,0))),IF(NOT(ISNUMBER(D237)),"prezzo mancante",IF(NOT(ISNUMBER(B237)),"quantità mancante",IF(ISNUMBER(MATCH(A237,'Ingredienti'!$A$5:$A$154,0)),"",IF(INDEX($K$5:$K$17,MATCH(A237,$H$5:$H$17,0))&gt;0,"ricetta base incompleta","")))),IF(ISNUMBER(MATCH(A237,$H$5:$H$19,0)),"sta più in basso, spostarla in alto","non trovato"))))</f>
        <v/>
      </c>
      <c r="L237">
        <f>IF(F237="",0,1)</f>
        <v>0</v>
      </c>
    </row>
    <row r="238" spans="1:12" x14ac:dyDescent="0.25">
      <c r="A238" s="5"/>
      <c r="B238" s="12"/>
      <c r="C238" t="str">
        <f>IF(A238="","",IF(ISNUMBER(MATCH(A238,'Ingredienti'!$A$5:$A$154,0)),INDEX('Ingredienti'!$B$5:$B$154,MATCH(A238,'Ingredienti'!$A$5:$A$154,0)),IF(ISNUMBER(MATCH(A238,$H$5:$H$17,0)),INDEX($I$5:$I$17,MATCH(A238,$H$5:$H$17,0)),"")))</f>
        <v/>
      </c>
      <c r="D238" s="13" t="str">
        <f>IF(A238="","",IF(ISNUMBER(MATCH(A238,'Ingredienti'!$A$5:$A$154,0)),INDEX('Ingredienti'!$G$5:$G$154,MATCH(A238,'Ingredienti'!$A$5:$A$154,0)),IF(ISNUMBER(MATCH(A238,$H$5:$H$17,0)),INDEX($J$5:$J$17,MATCH(A238,$H$5:$H$17,0)),"")))</f>
        <v/>
      </c>
      <c r="E238" s="15" t="str">
        <f>IF(OR(A238="",NOT(ISNUMBER(B238)),NOT(ISNUMBER(D238))),"",ROUND(B238*D238,2))</f>
        <v/>
      </c>
      <c r="F238" s="10" t="str">
        <f>IF(A238="","",IF(A238=$A$226,"non può contenere sé stessa",IF(OR(ISNUMBER(MATCH(A238,'Ingredienti'!$A$5:$A$154,0)),ISNUMBER(MATCH(A238,$H$5:$H$17,0))),IF(NOT(ISNUMBER(D238)),"prezzo mancante",IF(NOT(ISNUMBER(B238)),"quantità mancante",IF(ISNUMBER(MATCH(A238,'Ingredienti'!$A$5:$A$154,0)),"",IF(INDEX($K$5:$K$17,MATCH(A238,$H$5:$H$17,0))&gt;0,"ricetta base incompleta","")))),IF(ISNUMBER(MATCH(A238,$H$5:$H$19,0)),"sta più in basso, spostarla in alto","non trovato"))))</f>
        <v/>
      </c>
      <c r="L238">
        <f>IF(F238="",0,1)</f>
        <v>0</v>
      </c>
    </row>
    <row r="239" spans="1:12" x14ac:dyDescent="0.25">
      <c r="A239" s="5"/>
      <c r="B239" s="12"/>
      <c r="C239" t="str">
        <f>IF(A239="","",IF(ISNUMBER(MATCH(A239,'Ingredienti'!$A$5:$A$154,0)),INDEX('Ingredienti'!$B$5:$B$154,MATCH(A239,'Ingredienti'!$A$5:$A$154,0)),IF(ISNUMBER(MATCH(A239,$H$5:$H$17,0)),INDEX($I$5:$I$17,MATCH(A239,$H$5:$H$17,0)),"")))</f>
        <v/>
      </c>
      <c r="D239" s="13" t="str">
        <f>IF(A239="","",IF(ISNUMBER(MATCH(A239,'Ingredienti'!$A$5:$A$154,0)),INDEX('Ingredienti'!$G$5:$G$154,MATCH(A239,'Ingredienti'!$A$5:$A$154,0)),IF(ISNUMBER(MATCH(A239,$H$5:$H$17,0)),INDEX($J$5:$J$17,MATCH(A239,$H$5:$H$17,0)),"")))</f>
        <v/>
      </c>
      <c r="E239" s="15" t="str">
        <f>IF(OR(A239="",NOT(ISNUMBER(B239)),NOT(ISNUMBER(D239))),"",ROUND(B239*D239,2))</f>
        <v/>
      </c>
      <c r="F239" s="10" t="str">
        <f>IF(A239="","",IF(A239=$A$226,"non può contenere sé stessa",IF(OR(ISNUMBER(MATCH(A239,'Ingredienti'!$A$5:$A$154,0)),ISNUMBER(MATCH(A239,$H$5:$H$17,0))),IF(NOT(ISNUMBER(D239)),"prezzo mancante",IF(NOT(ISNUMBER(B239)),"quantità mancante",IF(ISNUMBER(MATCH(A239,'Ingredienti'!$A$5:$A$154,0)),"",IF(INDEX($K$5:$K$17,MATCH(A239,$H$5:$H$17,0))&gt;0,"ricetta base incompleta","")))),IF(ISNUMBER(MATCH(A239,$H$5:$H$19,0)),"sta più in basso, spostarla in alto","non trovato"))))</f>
        <v/>
      </c>
      <c r="L239">
        <f>IF(F239="",0,1)</f>
        <v>0</v>
      </c>
    </row>
    <row r="240" spans="1:5" x14ac:dyDescent="0.25">
      <c r="A240" s="16" t="s">
        <v>47</v>
      </c>
      <c r="E240" s="9" t="str">
        <f>IF(A226="","",ROUND(SUM(E228:E239),2))</f>
        <v/>
      </c>
    </row>
    <row r="241" spans="1:5" x14ac:dyDescent="0.25">
      <c r="A241" s="16" t="s">
        <v>39</v>
      </c>
      <c r="E241" s="17" t="str">
        <f>IF(OR(A226="",NOT(ISNUMBER(C226))),"",IF(C226&lt;=0,"",E240/C226))</f>
        <v/>
      </c>
    </row>
    <row r="243" spans="1:5" x14ac:dyDescent="0.25">
      <c r="A243" s="11"/>
      <c r="B243" s="2" t="s">
        <v>42</v>
      </c>
      <c r="C243" s="12"/>
      <c r="D243" s="5"/>
      <c r="E243" s="10" t="str">
        <f>IF(A243="","",IF(COUNTIF($H$5:$H$19,A243)&gt;1,"nome doppio, conta solo il primo",IF(ISNUMBER(MATCH(A243,'Ingredienti'!$A$5:$A$154,0)),"il nome è anche un ingrediente",IF(NOT(ISNUMBER(C243)),"«La preparazione dà» mancante",IF(C243&lt;=0,"«La preparazione dà» mancante",IF(SUM(L245:L256)&gt;0,"controllare le righe con avviso",""))))))</f>
        <v/>
      </c>
    </row>
    <row r="244" spans="1:6" x14ac:dyDescent="0.25">
      <c r="A244" s="4" t="s">
        <v>43</v>
      </c>
      <c r="B244" s="4" t="s">
        <v>44</v>
      </c>
      <c r="C244" s="4" t="s">
        <v>18</v>
      </c>
      <c r="D244" s="4" t="s">
        <v>45</v>
      </c>
      <c r="E244" s="4" t="s">
        <v>46</v>
      </c>
      <c r="F244" s="4" t="s">
        <v>24</v>
      </c>
    </row>
    <row r="245" spans="1:12" x14ac:dyDescent="0.25">
      <c r="A245" s="5"/>
      <c r="B245" s="12"/>
      <c r="C245" t="str">
        <f>IF(A245="","",IF(ISNUMBER(MATCH(A245,'Ingredienti'!$A$5:$A$154,0)),INDEX('Ingredienti'!$B$5:$B$154,MATCH(A245,'Ingredienti'!$A$5:$A$154,0)),IF(ISNUMBER(MATCH(A245,$H$5:$H$18,0)),INDEX($I$5:$I$18,MATCH(A245,$H$5:$H$18,0)),"")))</f>
        <v/>
      </c>
      <c r="D245" s="13" t="str">
        <f>IF(A245="","",IF(ISNUMBER(MATCH(A245,'Ingredienti'!$A$5:$A$154,0)),INDEX('Ingredienti'!$G$5:$G$154,MATCH(A245,'Ingredienti'!$A$5:$A$154,0)),IF(ISNUMBER(MATCH(A245,$H$5:$H$18,0)),INDEX($J$5:$J$18,MATCH(A245,$H$5:$H$18,0)),"")))</f>
        <v/>
      </c>
      <c r="E245" s="15" t="str">
        <f>IF(OR(A245="",NOT(ISNUMBER(B245)),NOT(ISNUMBER(D245))),"",ROUND(B245*D245,2))</f>
        <v/>
      </c>
      <c r="F245" s="10" t="str">
        <f>IF(A245="","",IF(A245=$A$243,"non può contenere sé stessa",IF(OR(ISNUMBER(MATCH(A245,'Ingredienti'!$A$5:$A$154,0)),ISNUMBER(MATCH(A245,$H$5:$H$18,0))),IF(NOT(ISNUMBER(D245)),"prezzo mancante",IF(NOT(ISNUMBER(B245)),"quantità mancante",IF(ISNUMBER(MATCH(A245,'Ingredienti'!$A$5:$A$154,0)),"",IF(INDEX($K$5:$K$18,MATCH(A245,$H$5:$H$18,0))&gt;0,"ricetta base incompleta","")))),IF(ISNUMBER(MATCH(A245,$H$5:$H$19,0)),"sta più in basso, spostarla in alto","non trovato"))))</f>
        <v/>
      </c>
      <c r="L245">
        <f>IF(F245="",0,1)</f>
        <v>0</v>
      </c>
    </row>
    <row r="246" spans="1:12" x14ac:dyDescent="0.25">
      <c r="A246" s="5"/>
      <c r="B246" s="12"/>
      <c r="C246" t="str">
        <f>IF(A246="","",IF(ISNUMBER(MATCH(A246,'Ingredienti'!$A$5:$A$154,0)),INDEX('Ingredienti'!$B$5:$B$154,MATCH(A246,'Ingredienti'!$A$5:$A$154,0)),IF(ISNUMBER(MATCH(A246,$H$5:$H$18,0)),INDEX($I$5:$I$18,MATCH(A246,$H$5:$H$18,0)),"")))</f>
        <v/>
      </c>
      <c r="D246" s="13" t="str">
        <f>IF(A246="","",IF(ISNUMBER(MATCH(A246,'Ingredienti'!$A$5:$A$154,0)),INDEX('Ingredienti'!$G$5:$G$154,MATCH(A246,'Ingredienti'!$A$5:$A$154,0)),IF(ISNUMBER(MATCH(A246,$H$5:$H$18,0)),INDEX($J$5:$J$18,MATCH(A246,$H$5:$H$18,0)),"")))</f>
        <v/>
      </c>
      <c r="E246" s="15" t="str">
        <f>IF(OR(A246="",NOT(ISNUMBER(B246)),NOT(ISNUMBER(D246))),"",ROUND(B246*D246,2))</f>
        <v/>
      </c>
      <c r="F246" s="10" t="str">
        <f>IF(A246="","",IF(A246=$A$243,"non può contenere sé stessa",IF(OR(ISNUMBER(MATCH(A246,'Ingredienti'!$A$5:$A$154,0)),ISNUMBER(MATCH(A246,$H$5:$H$18,0))),IF(NOT(ISNUMBER(D246)),"prezzo mancante",IF(NOT(ISNUMBER(B246)),"quantità mancante",IF(ISNUMBER(MATCH(A246,'Ingredienti'!$A$5:$A$154,0)),"",IF(INDEX($K$5:$K$18,MATCH(A246,$H$5:$H$18,0))&gt;0,"ricetta base incompleta","")))),IF(ISNUMBER(MATCH(A246,$H$5:$H$19,0)),"sta più in basso, spostarla in alto","non trovato"))))</f>
        <v/>
      </c>
      <c r="L246">
        <f>IF(F246="",0,1)</f>
        <v>0</v>
      </c>
    </row>
    <row r="247" spans="1:12" x14ac:dyDescent="0.25">
      <c r="A247" s="5"/>
      <c r="B247" s="12"/>
      <c r="C247" t="str">
        <f>IF(A247="","",IF(ISNUMBER(MATCH(A247,'Ingredienti'!$A$5:$A$154,0)),INDEX('Ingredienti'!$B$5:$B$154,MATCH(A247,'Ingredienti'!$A$5:$A$154,0)),IF(ISNUMBER(MATCH(A247,$H$5:$H$18,0)),INDEX($I$5:$I$18,MATCH(A247,$H$5:$H$18,0)),"")))</f>
        <v/>
      </c>
      <c r="D247" s="13" t="str">
        <f>IF(A247="","",IF(ISNUMBER(MATCH(A247,'Ingredienti'!$A$5:$A$154,0)),INDEX('Ingredienti'!$G$5:$G$154,MATCH(A247,'Ingredienti'!$A$5:$A$154,0)),IF(ISNUMBER(MATCH(A247,$H$5:$H$18,0)),INDEX($J$5:$J$18,MATCH(A247,$H$5:$H$18,0)),"")))</f>
        <v/>
      </c>
      <c r="E247" s="15" t="str">
        <f>IF(OR(A247="",NOT(ISNUMBER(B247)),NOT(ISNUMBER(D247))),"",ROUND(B247*D247,2))</f>
        <v/>
      </c>
      <c r="F247" s="10" t="str">
        <f>IF(A247="","",IF(A247=$A$243,"non può contenere sé stessa",IF(OR(ISNUMBER(MATCH(A247,'Ingredienti'!$A$5:$A$154,0)),ISNUMBER(MATCH(A247,$H$5:$H$18,0))),IF(NOT(ISNUMBER(D247)),"prezzo mancante",IF(NOT(ISNUMBER(B247)),"quantità mancante",IF(ISNUMBER(MATCH(A247,'Ingredienti'!$A$5:$A$154,0)),"",IF(INDEX($K$5:$K$18,MATCH(A247,$H$5:$H$18,0))&gt;0,"ricetta base incompleta","")))),IF(ISNUMBER(MATCH(A247,$H$5:$H$19,0)),"sta più in basso, spostarla in alto","non trovato"))))</f>
        <v/>
      </c>
      <c r="L247">
        <f>IF(F247="",0,1)</f>
        <v>0</v>
      </c>
    </row>
    <row r="248" spans="1:12" x14ac:dyDescent="0.25">
      <c r="A248" s="5"/>
      <c r="B248" s="12"/>
      <c r="C248" t="str">
        <f>IF(A248="","",IF(ISNUMBER(MATCH(A248,'Ingredienti'!$A$5:$A$154,0)),INDEX('Ingredienti'!$B$5:$B$154,MATCH(A248,'Ingredienti'!$A$5:$A$154,0)),IF(ISNUMBER(MATCH(A248,$H$5:$H$18,0)),INDEX($I$5:$I$18,MATCH(A248,$H$5:$H$18,0)),"")))</f>
        <v/>
      </c>
      <c r="D248" s="13" t="str">
        <f>IF(A248="","",IF(ISNUMBER(MATCH(A248,'Ingredienti'!$A$5:$A$154,0)),INDEX('Ingredienti'!$G$5:$G$154,MATCH(A248,'Ingredienti'!$A$5:$A$154,0)),IF(ISNUMBER(MATCH(A248,$H$5:$H$18,0)),INDEX($J$5:$J$18,MATCH(A248,$H$5:$H$18,0)),"")))</f>
        <v/>
      </c>
      <c r="E248" s="15" t="str">
        <f>IF(OR(A248="",NOT(ISNUMBER(B248)),NOT(ISNUMBER(D248))),"",ROUND(B248*D248,2))</f>
        <v/>
      </c>
      <c r="F248" s="10" t="str">
        <f>IF(A248="","",IF(A248=$A$243,"non può contenere sé stessa",IF(OR(ISNUMBER(MATCH(A248,'Ingredienti'!$A$5:$A$154,0)),ISNUMBER(MATCH(A248,$H$5:$H$18,0))),IF(NOT(ISNUMBER(D248)),"prezzo mancante",IF(NOT(ISNUMBER(B248)),"quantità mancante",IF(ISNUMBER(MATCH(A248,'Ingredienti'!$A$5:$A$154,0)),"",IF(INDEX($K$5:$K$18,MATCH(A248,$H$5:$H$18,0))&gt;0,"ricetta base incompleta","")))),IF(ISNUMBER(MATCH(A248,$H$5:$H$19,0)),"sta più in basso, spostarla in alto","non trovato"))))</f>
        <v/>
      </c>
      <c r="L248">
        <f>IF(F248="",0,1)</f>
        <v>0</v>
      </c>
    </row>
    <row r="249" spans="1:12" x14ac:dyDescent="0.25">
      <c r="A249" s="5"/>
      <c r="B249" s="12"/>
      <c r="C249" t="str">
        <f>IF(A249="","",IF(ISNUMBER(MATCH(A249,'Ingredienti'!$A$5:$A$154,0)),INDEX('Ingredienti'!$B$5:$B$154,MATCH(A249,'Ingredienti'!$A$5:$A$154,0)),IF(ISNUMBER(MATCH(A249,$H$5:$H$18,0)),INDEX($I$5:$I$18,MATCH(A249,$H$5:$H$18,0)),"")))</f>
        <v/>
      </c>
      <c r="D249" s="13" t="str">
        <f>IF(A249="","",IF(ISNUMBER(MATCH(A249,'Ingredienti'!$A$5:$A$154,0)),INDEX('Ingredienti'!$G$5:$G$154,MATCH(A249,'Ingredienti'!$A$5:$A$154,0)),IF(ISNUMBER(MATCH(A249,$H$5:$H$18,0)),INDEX($J$5:$J$18,MATCH(A249,$H$5:$H$18,0)),"")))</f>
        <v/>
      </c>
      <c r="E249" s="15" t="str">
        <f>IF(OR(A249="",NOT(ISNUMBER(B249)),NOT(ISNUMBER(D249))),"",ROUND(B249*D249,2))</f>
        <v/>
      </c>
      <c r="F249" s="10" t="str">
        <f>IF(A249="","",IF(A249=$A$243,"non può contenere sé stessa",IF(OR(ISNUMBER(MATCH(A249,'Ingredienti'!$A$5:$A$154,0)),ISNUMBER(MATCH(A249,$H$5:$H$18,0))),IF(NOT(ISNUMBER(D249)),"prezzo mancante",IF(NOT(ISNUMBER(B249)),"quantità mancante",IF(ISNUMBER(MATCH(A249,'Ingredienti'!$A$5:$A$154,0)),"",IF(INDEX($K$5:$K$18,MATCH(A249,$H$5:$H$18,0))&gt;0,"ricetta base incompleta","")))),IF(ISNUMBER(MATCH(A249,$H$5:$H$19,0)),"sta più in basso, spostarla in alto","non trovato"))))</f>
        <v/>
      </c>
      <c r="L249">
        <f>IF(F249="",0,1)</f>
        <v>0</v>
      </c>
    </row>
    <row r="250" spans="1:12" x14ac:dyDescent="0.25">
      <c r="A250" s="5"/>
      <c r="B250" s="12"/>
      <c r="C250" t="str">
        <f>IF(A250="","",IF(ISNUMBER(MATCH(A250,'Ingredienti'!$A$5:$A$154,0)),INDEX('Ingredienti'!$B$5:$B$154,MATCH(A250,'Ingredienti'!$A$5:$A$154,0)),IF(ISNUMBER(MATCH(A250,$H$5:$H$18,0)),INDEX($I$5:$I$18,MATCH(A250,$H$5:$H$18,0)),"")))</f>
        <v/>
      </c>
      <c r="D250" s="13" t="str">
        <f>IF(A250="","",IF(ISNUMBER(MATCH(A250,'Ingredienti'!$A$5:$A$154,0)),INDEX('Ingredienti'!$G$5:$G$154,MATCH(A250,'Ingredienti'!$A$5:$A$154,0)),IF(ISNUMBER(MATCH(A250,$H$5:$H$18,0)),INDEX($J$5:$J$18,MATCH(A250,$H$5:$H$18,0)),"")))</f>
        <v/>
      </c>
      <c r="E250" s="15" t="str">
        <f>IF(OR(A250="",NOT(ISNUMBER(B250)),NOT(ISNUMBER(D250))),"",ROUND(B250*D250,2))</f>
        <v/>
      </c>
      <c r="F250" s="10" t="str">
        <f>IF(A250="","",IF(A250=$A$243,"non può contenere sé stessa",IF(OR(ISNUMBER(MATCH(A250,'Ingredienti'!$A$5:$A$154,0)),ISNUMBER(MATCH(A250,$H$5:$H$18,0))),IF(NOT(ISNUMBER(D250)),"prezzo mancante",IF(NOT(ISNUMBER(B250)),"quantità mancante",IF(ISNUMBER(MATCH(A250,'Ingredienti'!$A$5:$A$154,0)),"",IF(INDEX($K$5:$K$18,MATCH(A250,$H$5:$H$18,0))&gt;0,"ricetta base incompleta","")))),IF(ISNUMBER(MATCH(A250,$H$5:$H$19,0)),"sta più in basso, spostarla in alto","non trovato"))))</f>
        <v/>
      </c>
      <c r="L250">
        <f>IF(F250="",0,1)</f>
        <v>0</v>
      </c>
    </row>
    <row r="251" spans="1:12" x14ac:dyDescent="0.25">
      <c r="A251" s="5"/>
      <c r="B251" s="12"/>
      <c r="C251" t="str">
        <f>IF(A251="","",IF(ISNUMBER(MATCH(A251,'Ingredienti'!$A$5:$A$154,0)),INDEX('Ingredienti'!$B$5:$B$154,MATCH(A251,'Ingredienti'!$A$5:$A$154,0)),IF(ISNUMBER(MATCH(A251,$H$5:$H$18,0)),INDEX($I$5:$I$18,MATCH(A251,$H$5:$H$18,0)),"")))</f>
        <v/>
      </c>
      <c r="D251" s="13" t="str">
        <f>IF(A251="","",IF(ISNUMBER(MATCH(A251,'Ingredienti'!$A$5:$A$154,0)),INDEX('Ingredienti'!$G$5:$G$154,MATCH(A251,'Ingredienti'!$A$5:$A$154,0)),IF(ISNUMBER(MATCH(A251,$H$5:$H$18,0)),INDEX($J$5:$J$18,MATCH(A251,$H$5:$H$18,0)),"")))</f>
        <v/>
      </c>
      <c r="E251" s="15" t="str">
        <f>IF(OR(A251="",NOT(ISNUMBER(B251)),NOT(ISNUMBER(D251))),"",ROUND(B251*D251,2))</f>
        <v/>
      </c>
      <c r="F251" s="10" t="str">
        <f>IF(A251="","",IF(A251=$A$243,"non può contenere sé stessa",IF(OR(ISNUMBER(MATCH(A251,'Ingredienti'!$A$5:$A$154,0)),ISNUMBER(MATCH(A251,$H$5:$H$18,0))),IF(NOT(ISNUMBER(D251)),"prezzo mancante",IF(NOT(ISNUMBER(B251)),"quantità mancante",IF(ISNUMBER(MATCH(A251,'Ingredienti'!$A$5:$A$154,0)),"",IF(INDEX($K$5:$K$18,MATCH(A251,$H$5:$H$18,0))&gt;0,"ricetta base incompleta","")))),IF(ISNUMBER(MATCH(A251,$H$5:$H$19,0)),"sta più in basso, spostarla in alto","non trovato"))))</f>
        <v/>
      </c>
      <c r="L251">
        <f>IF(F251="",0,1)</f>
        <v>0</v>
      </c>
    </row>
    <row r="252" spans="1:12" x14ac:dyDescent="0.25">
      <c r="A252" s="5"/>
      <c r="B252" s="12"/>
      <c r="C252" t="str">
        <f>IF(A252="","",IF(ISNUMBER(MATCH(A252,'Ingredienti'!$A$5:$A$154,0)),INDEX('Ingredienti'!$B$5:$B$154,MATCH(A252,'Ingredienti'!$A$5:$A$154,0)),IF(ISNUMBER(MATCH(A252,$H$5:$H$18,0)),INDEX($I$5:$I$18,MATCH(A252,$H$5:$H$18,0)),"")))</f>
        <v/>
      </c>
      <c r="D252" s="13" t="str">
        <f>IF(A252="","",IF(ISNUMBER(MATCH(A252,'Ingredienti'!$A$5:$A$154,0)),INDEX('Ingredienti'!$G$5:$G$154,MATCH(A252,'Ingredienti'!$A$5:$A$154,0)),IF(ISNUMBER(MATCH(A252,$H$5:$H$18,0)),INDEX($J$5:$J$18,MATCH(A252,$H$5:$H$18,0)),"")))</f>
        <v/>
      </c>
      <c r="E252" s="15" t="str">
        <f>IF(OR(A252="",NOT(ISNUMBER(B252)),NOT(ISNUMBER(D252))),"",ROUND(B252*D252,2))</f>
        <v/>
      </c>
      <c r="F252" s="10" t="str">
        <f>IF(A252="","",IF(A252=$A$243,"non può contenere sé stessa",IF(OR(ISNUMBER(MATCH(A252,'Ingredienti'!$A$5:$A$154,0)),ISNUMBER(MATCH(A252,$H$5:$H$18,0))),IF(NOT(ISNUMBER(D252)),"prezzo mancante",IF(NOT(ISNUMBER(B252)),"quantità mancante",IF(ISNUMBER(MATCH(A252,'Ingredienti'!$A$5:$A$154,0)),"",IF(INDEX($K$5:$K$18,MATCH(A252,$H$5:$H$18,0))&gt;0,"ricetta base incompleta","")))),IF(ISNUMBER(MATCH(A252,$H$5:$H$19,0)),"sta più in basso, spostarla in alto","non trovato"))))</f>
        <v/>
      </c>
      <c r="L252">
        <f>IF(F252="",0,1)</f>
        <v>0</v>
      </c>
    </row>
    <row r="253" spans="1:12" x14ac:dyDescent="0.25">
      <c r="A253" s="5"/>
      <c r="B253" s="12"/>
      <c r="C253" t="str">
        <f>IF(A253="","",IF(ISNUMBER(MATCH(A253,'Ingredienti'!$A$5:$A$154,0)),INDEX('Ingredienti'!$B$5:$B$154,MATCH(A253,'Ingredienti'!$A$5:$A$154,0)),IF(ISNUMBER(MATCH(A253,$H$5:$H$18,0)),INDEX($I$5:$I$18,MATCH(A253,$H$5:$H$18,0)),"")))</f>
        <v/>
      </c>
      <c r="D253" s="13" t="str">
        <f>IF(A253="","",IF(ISNUMBER(MATCH(A253,'Ingredienti'!$A$5:$A$154,0)),INDEX('Ingredienti'!$G$5:$G$154,MATCH(A253,'Ingredienti'!$A$5:$A$154,0)),IF(ISNUMBER(MATCH(A253,$H$5:$H$18,0)),INDEX($J$5:$J$18,MATCH(A253,$H$5:$H$18,0)),"")))</f>
        <v/>
      </c>
      <c r="E253" s="15" t="str">
        <f>IF(OR(A253="",NOT(ISNUMBER(B253)),NOT(ISNUMBER(D253))),"",ROUND(B253*D253,2))</f>
        <v/>
      </c>
      <c r="F253" s="10" t="str">
        <f>IF(A253="","",IF(A253=$A$243,"non può contenere sé stessa",IF(OR(ISNUMBER(MATCH(A253,'Ingredienti'!$A$5:$A$154,0)),ISNUMBER(MATCH(A253,$H$5:$H$18,0))),IF(NOT(ISNUMBER(D253)),"prezzo mancante",IF(NOT(ISNUMBER(B253)),"quantità mancante",IF(ISNUMBER(MATCH(A253,'Ingredienti'!$A$5:$A$154,0)),"",IF(INDEX($K$5:$K$18,MATCH(A253,$H$5:$H$18,0))&gt;0,"ricetta base incompleta","")))),IF(ISNUMBER(MATCH(A253,$H$5:$H$19,0)),"sta più in basso, spostarla in alto","non trovato"))))</f>
        <v/>
      </c>
      <c r="L253">
        <f>IF(F253="",0,1)</f>
        <v>0</v>
      </c>
    </row>
    <row r="254" spans="1:12" x14ac:dyDescent="0.25">
      <c r="A254" s="5"/>
      <c r="B254" s="12"/>
      <c r="C254" t="str">
        <f>IF(A254="","",IF(ISNUMBER(MATCH(A254,'Ingredienti'!$A$5:$A$154,0)),INDEX('Ingredienti'!$B$5:$B$154,MATCH(A254,'Ingredienti'!$A$5:$A$154,0)),IF(ISNUMBER(MATCH(A254,$H$5:$H$18,0)),INDEX($I$5:$I$18,MATCH(A254,$H$5:$H$18,0)),"")))</f>
        <v/>
      </c>
      <c r="D254" s="13" t="str">
        <f>IF(A254="","",IF(ISNUMBER(MATCH(A254,'Ingredienti'!$A$5:$A$154,0)),INDEX('Ingredienti'!$G$5:$G$154,MATCH(A254,'Ingredienti'!$A$5:$A$154,0)),IF(ISNUMBER(MATCH(A254,$H$5:$H$18,0)),INDEX($J$5:$J$18,MATCH(A254,$H$5:$H$18,0)),"")))</f>
        <v/>
      </c>
      <c r="E254" s="15" t="str">
        <f>IF(OR(A254="",NOT(ISNUMBER(B254)),NOT(ISNUMBER(D254))),"",ROUND(B254*D254,2))</f>
        <v/>
      </c>
      <c r="F254" s="10" t="str">
        <f>IF(A254="","",IF(A254=$A$243,"non può contenere sé stessa",IF(OR(ISNUMBER(MATCH(A254,'Ingredienti'!$A$5:$A$154,0)),ISNUMBER(MATCH(A254,$H$5:$H$18,0))),IF(NOT(ISNUMBER(D254)),"prezzo mancante",IF(NOT(ISNUMBER(B254)),"quantità mancante",IF(ISNUMBER(MATCH(A254,'Ingredienti'!$A$5:$A$154,0)),"",IF(INDEX($K$5:$K$18,MATCH(A254,$H$5:$H$18,0))&gt;0,"ricetta base incompleta","")))),IF(ISNUMBER(MATCH(A254,$H$5:$H$19,0)),"sta più in basso, spostarla in alto","non trovato"))))</f>
        <v/>
      </c>
      <c r="L254">
        <f>IF(F254="",0,1)</f>
        <v>0</v>
      </c>
    </row>
    <row r="255" spans="1:12" x14ac:dyDescent="0.25">
      <c r="A255" s="5"/>
      <c r="B255" s="12"/>
      <c r="C255" t="str">
        <f>IF(A255="","",IF(ISNUMBER(MATCH(A255,'Ingredienti'!$A$5:$A$154,0)),INDEX('Ingredienti'!$B$5:$B$154,MATCH(A255,'Ingredienti'!$A$5:$A$154,0)),IF(ISNUMBER(MATCH(A255,$H$5:$H$18,0)),INDEX($I$5:$I$18,MATCH(A255,$H$5:$H$18,0)),"")))</f>
        <v/>
      </c>
      <c r="D255" s="13" t="str">
        <f>IF(A255="","",IF(ISNUMBER(MATCH(A255,'Ingredienti'!$A$5:$A$154,0)),INDEX('Ingredienti'!$G$5:$G$154,MATCH(A255,'Ingredienti'!$A$5:$A$154,0)),IF(ISNUMBER(MATCH(A255,$H$5:$H$18,0)),INDEX($J$5:$J$18,MATCH(A255,$H$5:$H$18,0)),"")))</f>
        <v/>
      </c>
      <c r="E255" s="15" t="str">
        <f>IF(OR(A255="",NOT(ISNUMBER(B255)),NOT(ISNUMBER(D255))),"",ROUND(B255*D255,2))</f>
        <v/>
      </c>
      <c r="F255" s="10" t="str">
        <f>IF(A255="","",IF(A255=$A$243,"non può contenere sé stessa",IF(OR(ISNUMBER(MATCH(A255,'Ingredienti'!$A$5:$A$154,0)),ISNUMBER(MATCH(A255,$H$5:$H$18,0))),IF(NOT(ISNUMBER(D255)),"prezzo mancante",IF(NOT(ISNUMBER(B255)),"quantità mancante",IF(ISNUMBER(MATCH(A255,'Ingredienti'!$A$5:$A$154,0)),"",IF(INDEX($K$5:$K$18,MATCH(A255,$H$5:$H$18,0))&gt;0,"ricetta base incompleta","")))),IF(ISNUMBER(MATCH(A255,$H$5:$H$19,0)),"sta più in basso, spostarla in alto","non trovato"))))</f>
        <v/>
      </c>
      <c r="L255">
        <f>IF(F255="",0,1)</f>
        <v>0</v>
      </c>
    </row>
    <row r="256" spans="1:12" x14ac:dyDescent="0.25">
      <c r="A256" s="5"/>
      <c r="B256" s="12"/>
      <c r="C256" t="str">
        <f>IF(A256="","",IF(ISNUMBER(MATCH(A256,'Ingredienti'!$A$5:$A$154,0)),INDEX('Ingredienti'!$B$5:$B$154,MATCH(A256,'Ingredienti'!$A$5:$A$154,0)),IF(ISNUMBER(MATCH(A256,$H$5:$H$18,0)),INDEX($I$5:$I$18,MATCH(A256,$H$5:$H$18,0)),"")))</f>
        <v/>
      </c>
      <c r="D256" s="13" t="str">
        <f>IF(A256="","",IF(ISNUMBER(MATCH(A256,'Ingredienti'!$A$5:$A$154,0)),INDEX('Ingredienti'!$G$5:$G$154,MATCH(A256,'Ingredienti'!$A$5:$A$154,0)),IF(ISNUMBER(MATCH(A256,$H$5:$H$18,0)),INDEX($J$5:$J$18,MATCH(A256,$H$5:$H$18,0)),"")))</f>
        <v/>
      </c>
      <c r="E256" s="15" t="str">
        <f>IF(OR(A256="",NOT(ISNUMBER(B256)),NOT(ISNUMBER(D256))),"",ROUND(B256*D256,2))</f>
        <v/>
      </c>
      <c r="F256" s="10" t="str">
        <f>IF(A256="","",IF(A256=$A$243,"non può contenere sé stessa",IF(OR(ISNUMBER(MATCH(A256,'Ingredienti'!$A$5:$A$154,0)),ISNUMBER(MATCH(A256,$H$5:$H$18,0))),IF(NOT(ISNUMBER(D256)),"prezzo mancante",IF(NOT(ISNUMBER(B256)),"quantità mancante",IF(ISNUMBER(MATCH(A256,'Ingredienti'!$A$5:$A$154,0)),"",IF(INDEX($K$5:$K$18,MATCH(A256,$H$5:$H$18,0))&gt;0,"ricetta base incompleta","")))),IF(ISNUMBER(MATCH(A256,$H$5:$H$19,0)),"sta più in basso, spostarla in alto","non trovato"))))</f>
        <v/>
      </c>
      <c r="L256">
        <f>IF(F256="",0,1)</f>
        <v>0</v>
      </c>
    </row>
    <row r="257" spans="1:5" x14ac:dyDescent="0.25">
      <c r="A257" s="16" t="s">
        <v>47</v>
      </c>
      <c r="E257" s="9" t="str">
        <f>IF(A243="","",ROUND(SUM(E245:E256),2))</f>
        <v/>
      </c>
    </row>
    <row r="258" spans="1:5" x14ac:dyDescent="0.25">
      <c r="A258" s="16" t="s">
        <v>39</v>
      </c>
      <c r="E258" s="17" t="str">
        <f>IF(OR(A243="",NOT(ISNUMBER(C243))),"",IF(C243&lt;=0,"",E257/C243))</f>
        <v/>
      </c>
    </row>
  </sheetData>
  <dataValidations count="30">
    <dataValidation type="list" allowBlank="1" sqref="A109:A120">
      <formula1>'Piatti'!$K$5:$K$169</formula1>
    </dataValidation>
    <dataValidation type="list" allowBlank="1" sqref="A126:A137">
      <formula1>'Piatti'!$K$5:$K$169</formula1>
    </dataValidation>
    <dataValidation type="list" allowBlank="1" sqref="A143:A154">
      <formula1>'Piatti'!$K$5:$K$169</formula1>
    </dataValidation>
    <dataValidation type="list" allowBlank="1" sqref="A160:A171">
      <formula1>'Piatti'!$K$5:$K$169</formula1>
    </dataValidation>
    <dataValidation type="list" allowBlank="1" sqref="A177:A188">
      <formula1>'Piatti'!$K$5:$K$169</formula1>
    </dataValidation>
    <dataValidation type="list" allowBlank="1" sqref="A194:A205">
      <formula1>'Piatti'!$K$5:$K$169</formula1>
    </dataValidation>
    <dataValidation type="list" allowBlank="1" sqref="A211:A222">
      <formula1>'Piatti'!$K$5:$K$169</formula1>
    </dataValidation>
    <dataValidation type="list" allowBlank="1" sqref="A228:A239">
      <formula1>'Piatti'!$K$5:$K$169</formula1>
    </dataValidation>
    <dataValidation type="list" allowBlank="1" sqref="A245:A256">
      <formula1>'Piatti'!$K$5:$K$169</formula1>
    </dataValidation>
    <dataValidation type="list" allowBlank="1" sqref="A24:A35">
      <formula1>'Piatti'!$K$5:$K$169</formula1>
    </dataValidation>
    <dataValidation type="list" allowBlank="1" sqref="A41:A52">
      <formula1>'Piatti'!$K$5:$K$169</formula1>
    </dataValidation>
    <dataValidation type="list" allowBlank="1" sqref="A58:A69">
      <formula1>'Piatti'!$K$5:$K$169</formula1>
    </dataValidation>
    <dataValidation type="list" allowBlank="1" sqref="A75:A86">
      <formula1>'Piatti'!$K$5:$K$169</formula1>
    </dataValidation>
    <dataValidation type="list" allowBlank="1" sqref="A7:A18">
      <formula1>'Piatti'!$K$5:$K$169</formula1>
    </dataValidation>
    <dataValidation type="list" allowBlank="1" sqref="A92:A103">
      <formula1>'Piatti'!$K$5:$K$169</formula1>
    </dataValidation>
    <dataValidation type="list" allowBlank="1" sqref="D107">
      <formula1>"kg,l,pz,porzioni"</formula1>
    </dataValidation>
    <dataValidation type="list" allowBlank="1" sqref="D124">
      <formula1>"kg,l,pz,porzioni"</formula1>
    </dataValidation>
    <dataValidation type="list" allowBlank="1" sqref="D141">
      <formula1>"kg,l,pz,porzioni"</formula1>
    </dataValidation>
    <dataValidation type="list" allowBlank="1" sqref="D158">
      <formula1>"kg,l,pz,porzioni"</formula1>
    </dataValidation>
    <dataValidation type="list" allowBlank="1" sqref="D175">
      <formula1>"kg,l,pz,porzioni"</formula1>
    </dataValidation>
    <dataValidation type="list" allowBlank="1" sqref="D192">
      <formula1>"kg,l,pz,porzioni"</formula1>
    </dataValidation>
    <dataValidation type="list" allowBlank="1" sqref="D209">
      <formula1>"kg,l,pz,porzioni"</formula1>
    </dataValidation>
    <dataValidation type="list" allowBlank="1" sqref="D22">
      <formula1>"kg,l,pz,porzioni"</formula1>
    </dataValidation>
    <dataValidation type="list" allowBlank="1" sqref="D226">
      <formula1>"kg,l,pz,porzioni"</formula1>
    </dataValidation>
    <dataValidation type="list" allowBlank="1" sqref="D243">
      <formula1>"kg,l,pz,porzioni"</formula1>
    </dataValidation>
    <dataValidation type="list" allowBlank="1" sqref="D39">
      <formula1>"kg,l,pz,porzioni"</formula1>
    </dataValidation>
    <dataValidation type="list" allowBlank="1" sqref="D5">
      <formula1>"kg,l,pz,porzioni"</formula1>
    </dataValidation>
    <dataValidation type="list" allowBlank="1" sqref="D56">
      <formula1>"kg,l,pz,porzioni"</formula1>
    </dataValidation>
    <dataValidation type="list" allowBlank="1" sqref="D73">
      <formula1>"kg,l,pz,porzioni"</formula1>
    </dataValidation>
    <dataValidation type="list" allowBlank="1" sqref="D90">
      <formula1>"kg,l,pz,porzioni"</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3"/>
  <sheetViews>
    <sheetView workbookViewId="0"/>
  </sheetViews>
  <sheetFormatPr defaultRowHeight="15" outlineLevelRow="0" outlineLevelCol="0" x14ac:dyDescent="55"/>
  <cols>
    <col min="1" max="1" width="34" customWidth="1"/>
    <col min="2" max="2" width="14" customWidth="1"/>
    <col min="3" max="3" width="10" customWidth="1"/>
    <col min="4" max="4" width="16" customWidth="1"/>
    <col min="5" max="5" width="14" customWidth="1"/>
    <col min="6" max="6" width="40" customWidth="1"/>
    <col min="7" max="7" width="3" customWidth="1"/>
    <col min="8" max="8" width="34" customWidth="1"/>
    <col min="9" max="9" width="16" customWidth="1"/>
    <col min="10" max="10" width="12" customWidth="1"/>
    <col min="11" max="11" width="30" hidden="1" customWidth="1"/>
    <col min="12" max="12" width="4" hidden="1" customWidth="1"/>
  </cols>
  <sheetData>
    <row r="1" spans="1:1" x14ac:dyDescent="0.25">
      <c r="A1" s="1" t="s">
        <v>48</v>
      </c>
    </row>
    <row r="2" spans="1:1" x14ac:dyDescent="0.25">
      <c r="A2" s="2" t="s">
        <v>16</v>
      </c>
    </row>
    <row r="4" spans="8:10" x14ac:dyDescent="0.25">
      <c r="H4" s="4" t="s">
        <v>49</v>
      </c>
      <c r="I4" s="4" t="s">
        <v>50</v>
      </c>
      <c r="J4" s="4" t="s">
        <v>40</v>
      </c>
    </row>
    <row r="5" spans="1:11" x14ac:dyDescent="0.25">
      <c r="A5" s="11" t="s">
        <v>51</v>
      </c>
      <c r="B5" s="2" t="s">
        <v>52</v>
      </c>
      <c r="C5" s="5">
        <v>1</v>
      </c>
      <c r="D5" s="2" t="str">
        <f>IF(C5=1,"porzione","porzioni")</f>
        <v>porzione</v>
      </c>
      <c r="E5" s="10" t="str">
        <f>IF(A5="","",IF(COUNTIF($H$5:$H$34,A5)&gt;1,"nome doppio, conta solo il primo",IF(NOT(ISNUMBER(C5)),"«dà … porzioni» mancante",IF(C5&lt;=0,"«dà … porzioni» mancante",IF(SUM(L7:L21)&gt;0,"controllare le righe con avviso","")))))</f>
        <v/>
      </c>
      <c r="H5" t="str">
        <f>IF(A5="","",A5)</f>
        <v>Arrosto di manzo con salsa al vino rosso</v>
      </c>
      <c r="I5" s="15">
        <f>IF(A5="","",E23)</f>
        <v>9.62</v>
      </c>
      <c r="J5" s="14">
        <f>IF(A5="","",SUM(L7:L21)+IF(AND(E5&lt;&gt;"",E5&lt;&gt;"controllare le righe con avviso"),1,0))</f>
        <v>0</v>
      </c>
      <c r="K5" t="str">
        <f>IF('Ingredienti'!A5="","",'Ingredienti'!A5)</f>
        <v>Scamone di manzo</v>
      </c>
    </row>
    <row r="6" spans="1:11" x14ac:dyDescent="0.25">
      <c r="A6" s="4" t="s">
        <v>43</v>
      </c>
      <c r="B6" s="4" t="s">
        <v>44</v>
      </c>
      <c r="C6" s="4" t="s">
        <v>18</v>
      </c>
      <c r="D6" s="4" t="s">
        <v>45</v>
      </c>
      <c r="E6" s="4" t="s">
        <v>46</v>
      </c>
      <c r="F6" s="4" t="s">
        <v>24</v>
      </c>
      <c r="H6" t="str">
        <f>IF(A25="","",A25)</f>
        <v>Spezzatino di manzo</v>
      </c>
      <c r="I6" s="15">
        <f>IF(A25="","",E43)</f>
        <v>6.4</v>
      </c>
      <c r="J6" s="14">
        <f>IF(A25="","",SUM(L27:L41)+IF(AND(E25&lt;&gt;"",E25&lt;&gt;"controllare le righe con avviso"),1,0))</f>
        <v>0</v>
      </c>
      <c r="K6" t="str">
        <f>IF('Ingredienti'!A6="","",'Ingredienti'!A6)</f>
        <v>Spalla di manzo</v>
      </c>
    </row>
    <row r="7" spans="1:12" x14ac:dyDescent="0.25">
      <c r="A7" s="5" t="s">
        <v>26</v>
      </c>
      <c r="B7" s="12">
        <v>0.18</v>
      </c>
      <c r="C7" t="str">
        <f>IF(A7="","",IF(ISNUMBER(MATCH(A7,'Ingredienti'!$A$5:$A$154,0)),INDEX('Ingredienti'!$B$5:$B$154,MATCH(A7,'Ingredienti'!$A$5:$A$154,0)),IF(ISNUMBER(MATCH(A7,'Ricette base'!$H$5:$H$19,0)),INDEX('Ricette base'!$I$5:$I$19,MATCH(A7,'Ricette base'!$H$5:$H$19,0)),"")))</f>
        <v>kg</v>
      </c>
      <c r="D7" s="13">
        <f>IF(A7="","",IF(ISNUMBER(MATCH(A7,'Ingredienti'!$A$5:$A$154,0)),INDEX('Ingredienti'!$G$5:$G$154,MATCH(A7,'Ingredienti'!$A$5:$A$154,0)),IF(ISNUMBER(MATCH(A7,'Ricette base'!$H$5:$H$19,0)),INDEX('Ricette base'!$J$5:$J$19,MATCH(A7,'Ricette base'!$H$5:$H$19,0)),"")))</f>
        <v>44.87</v>
      </c>
      <c r="E7" s="15">
        <f>IF(OR(A7="",NOT(ISNUMBER(B7)),NOT(ISNUMBER(D7))),"",ROUND(B7*D7,2))</f>
        <v>8.08</v>
      </c>
      <c r="F7" s="10" t="str">
        <f>IF(A7="","",IF(OR(ISNUMBER(MATCH(A7,'Ingredienti'!$A$5:$A$154,0)),ISNUMBER(MATCH(A7,'Ricette base'!$H$5:$H$19,0))),IF(NOT(ISNUMBER(D7)),"prezzo mancante",IF(NOT(ISNUMBER(B7)),"quantità mancante",IF(ISNUMBER(MATCH(A7,'Ingredienti'!$A$5:$A$154,0)),"",IF(INDEX('Ricette base'!$K$5:$K$19,MATCH(A7,'Ricette base'!$H$5:$H$19,0))&gt;0,"ricetta base incompleta","")))),"non trovato"))</f>
        <v/>
      </c>
      <c r="H7" t="str">
        <f>IF(A45="","",A45)</f>
        <v/>
      </c>
      <c r="I7" s="15" t="str">
        <f>IF(A45="","",E63)</f>
        <v/>
      </c>
      <c r="J7" s="14" t="str">
        <f>IF(A45="","",SUM(L47:L61)+IF(AND(E45&lt;&gt;"",E45&lt;&gt;"controllare le righe con avviso"),1,0))</f>
        <v/>
      </c>
      <c r="K7" t="str">
        <f>IF('Ingredienti'!A7="","",'Ingredienti'!A7)</f>
        <v>Carote</v>
      </c>
      <c r="L7">
        <f>IF(F7="",0,1)</f>
        <v>0</v>
      </c>
    </row>
    <row r="8" spans="1:12" x14ac:dyDescent="0.25">
      <c r="A8" s="5" t="s">
        <v>41</v>
      </c>
      <c r="B8" s="12">
        <v>0.1</v>
      </c>
      <c r="C8" t="str">
        <f>IF(A8="","",IF(ISNUMBER(MATCH(A8,'Ingredienti'!$A$5:$A$154,0)),INDEX('Ingredienti'!$B$5:$B$154,MATCH(A8,'Ingredienti'!$A$5:$A$154,0)),IF(ISNUMBER(MATCH(A8,'Ricette base'!$H$5:$H$19,0)),INDEX('Ricette base'!$I$5:$I$19,MATCH(A8,'Ricette base'!$H$5:$H$19,0)),"")))</f>
        <v>l</v>
      </c>
      <c r="D8" s="13">
        <f>IF(A8="","",IF(ISNUMBER(MATCH(A8,'Ingredienti'!$A$5:$A$154,0)),INDEX('Ingredienti'!$G$5:$G$154,MATCH(A8,'Ingredienti'!$A$5:$A$154,0)),IF(ISNUMBER(MATCH(A8,'Ricette base'!$H$5:$H$19,0)),INDEX('Ricette base'!$J$5:$J$19,MATCH(A8,'Ricette base'!$H$5:$H$19,0)),"")))</f>
        <v>11.3375</v>
      </c>
      <c r="E8" s="15">
        <f>IF(OR(A8="",NOT(ISNUMBER(B8)),NOT(ISNUMBER(D8))),"",ROUND(B8*D8,2))</f>
        <v>1.13</v>
      </c>
      <c r="F8" s="10" t="str">
        <f>IF(A8="","",IF(OR(ISNUMBER(MATCH(A8,'Ingredienti'!$A$5:$A$154,0)),ISNUMBER(MATCH(A8,'Ricette base'!$H$5:$H$19,0))),IF(NOT(ISNUMBER(D8)),"prezzo mancante",IF(NOT(ISNUMBER(B8)),"quantità mancante",IF(ISNUMBER(MATCH(A8,'Ingredienti'!$A$5:$A$154,0)),"",IF(INDEX('Ricette base'!$K$5:$K$19,MATCH(A8,'Ricette base'!$H$5:$H$19,0))&gt;0,"ricetta base incompleta","")))),"non trovato"))</f>
        <v/>
      </c>
      <c r="H8" t="str">
        <f>IF(A65="","",A65)</f>
        <v/>
      </c>
      <c r="I8" s="15" t="str">
        <f>IF(A65="","",E83)</f>
        <v/>
      </c>
      <c r="J8" s="14" t="str">
        <f>IF(A65="","",SUM(L67:L81)+IF(AND(E65&lt;&gt;"",E65&lt;&gt;"controllare le righe con avviso"),1,0))</f>
        <v/>
      </c>
      <c r="K8" t="str">
        <f>IF('Ingredienti'!A8="","",'Ingredienti'!A8)</f>
        <v>Vino rosso</v>
      </c>
      <c r="L8">
        <f>IF(F8="",0,1)</f>
        <v>0</v>
      </c>
    </row>
    <row r="9" spans="1:12" x14ac:dyDescent="0.25">
      <c r="A9" s="5" t="s">
        <v>30</v>
      </c>
      <c r="B9" s="12">
        <v>0.12</v>
      </c>
      <c r="C9" t="str">
        <f>IF(A9="","",IF(ISNUMBER(MATCH(A9,'Ingredienti'!$A$5:$A$154,0)),INDEX('Ingredienti'!$B$5:$B$154,MATCH(A9,'Ingredienti'!$A$5:$A$154,0)),IF(ISNUMBER(MATCH(A9,'Ricette base'!$H$5:$H$19,0)),INDEX('Ricette base'!$I$5:$I$19,MATCH(A9,'Ricette base'!$H$5:$H$19,0)),"")))</f>
        <v>kg</v>
      </c>
      <c r="D9" s="13">
        <f>IF(A9="","",IF(ISNUMBER(MATCH(A9,'Ingredienti'!$A$5:$A$154,0)),INDEX('Ingredienti'!$G$5:$G$154,MATCH(A9,'Ingredienti'!$A$5:$A$154,0)),IF(ISNUMBER(MATCH(A9,'Ricette base'!$H$5:$H$19,0)),INDEX('Ricette base'!$J$5:$J$19,MATCH(A9,'Ricette base'!$H$5:$H$19,0)),"")))</f>
        <v>3.41</v>
      </c>
      <c r="E9" s="15">
        <f>IF(OR(A9="",NOT(ISNUMBER(B9)),NOT(ISNUMBER(D9))),"",ROUND(B9*D9,2))</f>
        <v>0.41</v>
      </c>
      <c r="F9" s="10" t="str">
        <f>IF(A9="","",IF(OR(ISNUMBER(MATCH(A9,'Ingredienti'!$A$5:$A$154,0)),ISNUMBER(MATCH(A9,'Ricette base'!$H$5:$H$19,0))),IF(NOT(ISNUMBER(D9)),"prezzo mancante",IF(NOT(ISNUMBER(B9)),"quantità mancante",IF(ISNUMBER(MATCH(A9,'Ingredienti'!$A$5:$A$154,0)),"",IF(INDEX('Ricette base'!$K$5:$K$19,MATCH(A9,'Ricette base'!$H$5:$H$19,0))&gt;0,"ricetta base incompleta","")))),"non trovato"))</f>
        <v/>
      </c>
      <c r="H9" t="str">
        <f>IF(A85="","",A85)</f>
        <v/>
      </c>
      <c r="I9" s="15" t="str">
        <f>IF(A85="","",E103)</f>
        <v/>
      </c>
      <c r="J9" s="14" t="str">
        <f>IF(A85="","",SUM(L87:L101)+IF(AND(E85&lt;&gt;"",E85&lt;&gt;"controllare le righe con avviso"),1,0))</f>
        <v/>
      </c>
      <c r="K9" t="str">
        <f>IF('Ingredienti'!A9="","",'Ingredienti'!A9)</f>
        <v>Fondo d'arrosto (acquistato)</v>
      </c>
      <c r="L9">
        <f>IF(F9="",0,1)</f>
        <v>0</v>
      </c>
    </row>
    <row r="10" spans="1:12" x14ac:dyDescent="0.25">
      <c r="A10" s="5"/>
      <c r="B10" s="12"/>
      <c r="C10" t="str">
        <f>IF(A10="","",IF(ISNUMBER(MATCH(A10,'Ingredienti'!$A$5:$A$154,0)),INDEX('Ingredienti'!$B$5:$B$154,MATCH(A10,'Ingredienti'!$A$5:$A$154,0)),IF(ISNUMBER(MATCH(A10,'Ricette base'!$H$5:$H$19,0)),INDEX('Ricette base'!$I$5:$I$19,MATCH(A10,'Ricette base'!$H$5:$H$19,0)),"")))</f>
        <v/>
      </c>
      <c r="D10" s="13" t="str">
        <f>IF(A10="","",IF(ISNUMBER(MATCH(A10,'Ingredienti'!$A$5:$A$154,0)),INDEX('Ingredienti'!$G$5:$G$154,MATCH(A10,'Ingredienti'!$A$5:$A$154,0)),IF(ISNUMBER(MATCH(A10,'Ricette base'!$H$5:$H$19,0)),INDEX('Ricette base'!$J$5:$J$19,MATCH(A10,'Ricette base'!$H$5:$H$19,0)),"")))</f>
        <v/>
      </c>
      <c r="E10" s="15" t="str">
        <f>IF(OR(A10="",NOT(ISNUMBER(B10)),NOT(ISNUMBER(D10))),"",ROUND(B10*D10,2))</f>
        <v/>
      </c>
      <c r="F10" s="10" t="str">
        <f>IF(A10="","",IF(OR(ISNUMBER(MATCH(A10,'Ingredienti'!$A$5:$A$154,0)),ISNUMBER(MATCH(A10,'Ricette base'!$H$5:$H$19,0))),IF(NOT(ISNUMBER(D10)),"prezzo mancante",IF(NOT(ISNUMBER(B10)),"quantità mancante",IF(ISNUMBER(MATCH(A10,'Ingredienti'!$A$5:$A$154,0)),"",IF(INDEX('Ricette base'!$K$5:$K$19,MATCH(A10,'Ricette base'!$H$5:$H$19,0))&gt;0,"ricetta base incompleta","")))),"non trovato"))</f>
        <v/>
      </c>
      <c r="H10" t="str">
        <f>IF(A105="","",A105)</f>
        <v/>
      </c>
      <c r="I10" s="15" t="str">
        <f>IF(A105="","",E123)</f>
        <v/>
      </c>
      <c r="J10" s="14" t="str">
        <f>IF(A105="","",SUM(L107:L121)+IF(AND(E105&lt;&gt;"",E105&lt;&gt;"controllare le righe con avviso"),1,0))</f>
        <v/>
      </c>
      <c r="K10" t="str">
        <f>IF('Ingredienti'!A10="","",'Ingredienti'!A10)</f>
        <v>Scalogni</v>
      </c>
      <c r="L10">
        <f>IF(F10="",0,1)</f>
        <v>0</v>
      </c>
    </row>
    <row r="11" spans="1:12" x14ac:dyDescent="0.25">
      <c r="A11" s="5"/>
      <c r="B11" s="12"/>
      <c r="C11" t="str">
        <f>IF(A11="","",IF(ISNUMBER(MATCH(A11,'Ingredienti'!$A$5:$A$154,0)),INDEX('Ingredienti'!$B$5:$B$154,MATCH(A11,'Ingredienti'!$A$5:$A$154,0)),IF(ISNUMBER(MATCH(A11,'Ricette base'!$H$5:$H$19,0)),INDEX('Ricette base'!$I$5:$I$19,MATCH(A11,'Ricette base'!$H$5:$H$19,0)),"")))</f>
        <v/>
      </c>
      <c r="D11" s="13" t="str">
        <f>IF(A11="","",IF(ISNUMBER(MATCH(A11,'Ingredienti'!$A$5:$A$154,0)),INDEX('Ingredienti'!$G$5:$G$154,MATCH(A11,'Ingredienti'!$A$5:$A$154,0)),IF(ISNUMBER(MATCH(A11,'Ricette base'!$H$5:$H$19,0)),INDEX('Ricette base'!$J$5:$J$19,MATCH(A11,'Ricette base'!$H$5:$H$19,0)),"")))</f>
        <v/>
      </c>
      <c r="E11" s="15" t="str">
        <f>IF(OR(A11="",NOT(ISNUMBER(B11)),NOT(ISNUMBER(D11))),"",ROUND(B11*D11,2))</f>
        <v/>
      </c>
      <c r="F11" s="10" t="str">
        <f>IF(A11="","",IF(OR(ISNUMBER(MATCH(A11,'Ingredienti'!$A$5:$A$154,0)),ISNUMBER(MATCH(A11,'Ricette base'!$H$5:$H$19,0))),IF(NOT(ISNUMBER(D11)),"prezzo mancante",IF(NOT(ISNUMBER(B11)),"quantità mancante",IF(ISNUMBER(MATCH(A11,'Ingredienti'!$A$5:$A$154,0)),"",IF(INDEX('Ricette base'!$K$5:$K$19,MATCH(A11,'Ricette base'!$H$5:$H$19,0))&gt;0,"ricetta base incompleta","")))),"non trovato"))</f>
        <v/>
      </c>
      <c r="H11" t="str">
        <f>IF(A125="","",A125)</f>
        <v/>
      </c>
      <c r="I11" s="15" t="str">
        <f>IF(A125="","",E143)</f>
        <v/>
      </c>
      <c r="J11" s="14" t="str">
        <f>IF(A125="","",SUM(L127:L141)+IF(AND(E125&lt;&gt;"",E125&lt;&gt;"controllare le righe con avviso"),1,0))</f>
        <v/>
      </c>
      <c r="K11" t="str">
        <f>IF('Ingredienti'!A11="","",'Ingredienti'!A11)</f>
        <v>Burro</v>
      </c>
      <c r="L11">
        <f>IF(F11="",0,1)</f>
        <v>0</v>
      </c>
    </row>
    <row r="12" spans="1:12" x14ac:dyDescent="0.25">
      <c r="A12" s="5"/>
      <c r="B12" s="12"/>
      <c r="C12" t="str">
        <f>IF(A12="","",IF(ISNUMBER(MATCH(A12,'Ingredienti'!$A$5:$A$154,0)),INDEX('Ingredienti'!$B$5:$B$154,MATCH(A12,'Ingredienti'!$A$5:$A$154,0)),IF(ISNUMBER(MATCH(A12,'Ricette base'!$H$5:$H$19,0)),INDEX('Ricette base'!$I$5:$I$19,MATCH(A12,'Ricette base'!$H$5:$H$19,0)),"")))</f>
        <v/>
      </c>
      <c r="D12" s="13" t="str">
        <f>IF(A12="","",IF(ISNUMBER(MATCH(A12,'Ingredienti'!$A$5:$A$154,0)),INDEX('Ingredienti'!$G$5:$G$154,MATCH(A12,'Ingredienti'!$A$5:$A$154,0)),IF(ISNUMBER(MATCH(A12,'Ricette base'!$H$5:$H$19,0)),INDEX('Ricette base'!$J$5:$J$19,MATCH(A12,'Ricette base'!$H$5:$H$19,0)),"")))</f>
        <v/>
      </c>
      <c r="E12" s="15" t="str">
        <f>IF(OR(A12="",NOT(ISNUMBER(B12)),NOT(ISNUMBER(D12))),"",ROUND(B12*D12,2))</f>
        <v/>
      </c>
      <c r="F12" s="10" t="str">
        <f>IF(A12="","",IF(OR(ISNUMBER(MATCH(A12,'Ingredienti'!$A$5:$A$154,0)),ISNUMBER(MATCH(A12,'Ricette base'!$H$5:$H$19,0))),IF(NOT(ISNUMBER(D12)),"prezzo mancante",IF(NOT(ISNUMBER(B12)),"quantità mancante",IF(ISNUMBER(MATCH(A12,'Ingredienti'!$A$5:$A$154,0)),"",IF(INDEX('Ricette base'!$K$5:$K$19,MATCH(A12,'Ricette base'!$H$5:$H$19,0))&gt;0,"ricetta base incompleta","")))),"non trovato"))</f>
        <v/>
      </c>
      <c r="H12" t="str">
        <f>IF(A145="","",A145)</f>
        <v/>
      </c>
      <c r="I12" s="15" t="str">
        <f>IF(A145="","",E163)</f>
        <v/>
      </c>
      <c r="J12" s="14" t="str">
        <f>IF(A145="","",SUM(L147:L161)+IF(AND(E145&lt;&gt;"",E145&lt;&gt;"controllare le righe con avviso"),1,0))</f>
        <v/>
      </c>
      <c r="K12" t="str">
        <f>IF('Ingredienti'!A12="","",'Ingredienti'!A12)</f>
        <v/>
      </c>
      <c r="L12">
        <f>IF(F12="",0,1)</f>
        <v>0</v>
      </c>
    </row>
    <row r="13" spans="1:12" x14ac:dyDescent="0.25">
      <c r="A13" s="5"/>
      <c r="B13" s="12"/>
      <c r="C13" t="str">
        <f>IF(A13="","",IF(ISNUMBER(MATCH(A13,'Ingredienti'!$A$5:$A$154,0)),INDEX('Ingredienti'!$B$5:$B$154,MATCH(A13,'Ingredienti'!$A$5:$A$154,0)),IF(ISNUMBER(MATCH(A13,'Ricette base'!$H$5:$H$19,0)),INDEX('Ricette base'!$I$5:$I$19,MATCH(A13,'Ricette base'!$H$5:$H$19,0)),"")))</f>
        <v/>
      </c>
      <c r="D13" s="13" t="str">
        <f>IF(A13="","",IF(ISNUMBER(MATCH(A13,'Ingredienti'!$A$5:$A$154,0)),INDEX('Ingredienti'!$G$5:$G$154,MATCH(A13,'Ingredienti'!$A$5:$A$154,0)),IF(ISNUMBER(MATCH(A13,'Ricette base'!$H$5:$H$19,0)),INDEX('Ricette base'!$J$5:$J$19,MATCH(A13,'Ricette base'!$H$5:$H$19,0)),"")))</f>
        <v/>
      </c>
      <c r="E13" s="15" t="str">
        <f>IF(OR(A13="",NOT(ISNUMBER(B13)),NOT(ISNUMBER(D13))),"",ROUND(B13*D13,2))</f>
        <v/>
      </c>
      <c r="F13" s="10" t="str">
        <f>IF(A13="","",IF(OR(ISNUMBER(MATCH(A13,'Ingredienti'!$A$5:$A$154,0)),ISNUMBER(MATCH(A13,'Ricette base'!$H$5:$H$19,0))),IF(NOT(ISNUMBER(D13)),"prezzo mancante",IF(NOT(ISNUMBER(B13)),"quantità mancante",IF(ISNUMBER(MATCH(A13,'Ingredienti'!$A$5:$A$154,0)),"",IF(INDEX('Ricette base'!$K$5:$K$19,MATCH(A13,'Ricette base'!$H$5:$H$19,0))&gt;0,"ricetta base incompleta","")))),"non trovato"))</f>
        <v/>
      </c>
      <c r="H13" t="str">
        <f>IF(A165="","",A165)</f>
        <v/>
      </c>
      <c r="I13" s="15" t="str">
        <f>IF(A165="","",E183)</f>
        <v/>
      </c>
      <c r="J13" s="14" t="str">
        <f>IF(A165="","",SUM(L167:L181)+IF(AND(E165&lt;&gt;"",E165&lt;&gt;"controllare le righe con avviso"),1,0))</f>
        <v/>
      </c>
      <c r="K13" t="str">
        <f>IF('Ingredienti'!A13="","",'Ingredienti'!A13)</f>
        <v/>
      </c>
      <c r="L13">
        <f>IF(F13="",0,1)</f>
        <v>0</v>
      </c>
    </row>
    <row r="14" spans="1:12" x14ac:dyDescent="0.25">
      <c r="A14" s="5"/>
      <c r="B14" s="12"/>
      <c r="C14" t="str">
        <f>IF(A14="","",IF(ISNUMBER(MATCH(A14,'Ingredienti'!$A$5:$A$154,0)),INDEX('Ingredienti'!$B$5:$B$154,MATCH(A14,'Ingredienti'!$A$5:$A$154,0)),IF(ISNUMBER(MATCH(A14,'Ricette base'!$H$5:$H$19,0)),INDEX('Ricette base'!$I$5:$I$19,MATCH(A14,'Ricette base'!$H$5:$H$19,0)),"")))</f>
        <v/>
      </c>
      <c r="D14" s="13" t="str">
        <f>IF(A14="","",IF(ISNUMBER(MATCH(A14,'Ingredienti'!$A$5:$A$154,0)),INDEX('Ingredienti'!$G$5:$G$154,MATCH(A14,'Ingredienti'!$A$5:$A$154,0)),IF(ISNUMBER(MATCH(A14,'Ricette base'!$H$5:$H$19,0)),INDEX('Ricette base'!$J$5:$J$19,MATCH(A14,'Ricette base'!$H$5:$H$19,0)),"")))</f>
        <v/>
      </c>
      <c r="E14" s="15" t="str">
        <f>IF(OR(A14="",NOT(ISNUMBER(B14)),NOT(ISNUMBER(D14))),"",ROUND(B14*D14,2))</f>
        <v/>
      </c>
      <c r="F14" s="10" t="str">
        <f>IF(A14="","",IF(OR(ISNUMBER(MATCH(A14,'Ingredienti'!$A$5:$A$154,0)),ISNUMBER(MATCH(A14,'Ricette base'!$H$5:$H$19,0))),IF(NOT(ISNUMBER(D14)),"prezzo mancante",IF(NOT(ISNUMBER(B14)),"quantità mancante",IF(ISNUMBER(MATCH(A14,'Ingredienti'!$A$5:$A$154,0)),"",IF(INDEX('Ricette base'!$K$5:$K$19,MATCH(A14,'Ricette base'!$H$5:$H$19,0))&gt;0,"ricetta base incompleta","")))),"non trovato"))</f>
        <v/>
      </c>
      <c r="H14" t="str">
        <f>IF(A185="","",A185)</f>
        <v/>
      </c>
      <c r="I14" s="15" t="str">
        <f>IF(A185="","",E203)</f>
        <v/>
      </c>
      <c r="J14" s="14" t="str">
        <f>IF(A185="","",SUM(L187:L201)+IF(AND(E185&lt;&gt;"",E185&lt;&gt;"controllare le righe con avviso"),1,0))</f>
        <v/>
      </c>
      <c r="K14" t="str">
        <f>IF('Ingredienti'!A14="","",'Ingredienti'!A14)</f>
        <v/>
      </c>
      <c r="L14">
        <f>IF(F14="",0,1)</f>
        <v>0</v>
      </c>
    </row>
    <row r="15" spans="1:12" x14ac:dyDescent="0.25">
      <c r="A15" s="5"/>
      <c r="B15" s="12"/>
      <c r="C15" t="str">
        <f>IF(A15="","",IF(ISNUMBER(MATCH(A15,'Ingredienti'!$A$5:$A$154,0)),INDEX('Ingredienti'!$B$5:$B$154,MATCH(A15,'Ingredienti'!$A$5:$A$154,0)),IF(ISNUMBER(MATCH(A15,'Ricette base'!$H$5:$H$19,0)),INDEX('Ricette base'!$I$5:$I$19,MATCH(A15,'Ricette base'!$H$5:$H$19,0)),"")))</f>
        <v/>
      </c>
      <c r="D15" s="13" t="str">
        <f>IF(A15="","",IF(ISNUMBER(MATCH(A15,'Ingredienti'!$A$5:$A$154,0)),INDEX('Ingredienti'!$G$5:$G$154,MATCH(A15,'Ingredienti'!$A$5:$A$154,0)),IF(ISNUMBER(MATCH(A15,'Ricette base'!$H$5:$H$19,0)),INDEX('Ricette base'!$J$5:$J$19,MATCH(A15,'Ricette base'!$H$5:$H$19,0)),"")))</f>
        <v/>
      </c>
      <c r="E15" s="15" t="str">
        <f>IF(OR(A15="",NOT(ISNUMBER(B15)),NOT(ISNUMBER(D15))),"",ROUND(B15*D15,2))</f>
        <v/>
      </c>
      <c r="F15" s="10" t="str">
        <f>IF(A15="","",IF(OR(ISNUMBER(MATCH(A15,'Ingredienti'!$A$5:$A$154,0)),ISNUMBER(MATCH(A15,'Ricette base'!$H$5:$H$19,0))),IF(NOT(ISNUMBER(D15)),"prezzo mancante",IF(NOT(ISNUMBER(B15)),"quantità mancante",IF(ISNUMBER(MATCH(A15,'Ingredienti'!$A$5:$A$154,0)),"",IF(INDEX('Ricette base'!$K$5:$K$19,MATCH(A15,'Ricette base'!$H$5:$H$19,0))&gt;0,"ricetta base incompleta","")))),"non trovato"))</f>
        <v/>
      </c>
      <c r="H15" t="str">
        <f>IF(A205="","",A205)</f>
        <v/>
      </c>
      <c r="I15" s="15" t="str">
        <f>IF(A205="","",E223)</f>
        <v/>
      </c>
      <c r="J15" s="14" t="str">
        <f>IF(A205="","",SUM(L207:L221)+IF(AND(E205&lt;&gt;"",E205&lt;&gt;"controllare le righe con avviso"),1,0))</f>
        <v/>
      </c>
      <c r="K15" t="str">
        <f>IF('Ingredienti'!A15="","",'Ingredienti'!A15)</f>
        <v/>
      </c>
      <c r="L15">
        <f>IF(F15="",0,1)</f>
        <v>0</v>
      </c>
    </row>
    <row r="16" spans="1:12" x14ac:dyDescent="0.25">
      <c r="A16" s="5"/>
      <c r="B16" s="12"/>
      <c r="C16" t="str">
        <f>IF(A16="","",IF(ISNUMBER(MATCH(A16,'Ingredienti'!$A$5:$A$154,0)),INDEX('Ingredienti'!$B$5:$B$154,MATCH(A16,'Ingredienti'!$A$5:$A$154,0)),IF(ISNUMBER(MATCH(A16,'Ricette base'!$H$5:$H$19,0)),INDEX('Ricette base'!$I$5:$I$19,MATCH(A16,'Ricette base'!$H$5:$H$19,0)),"")))</f>
        <v/>
      </c>
      <c r="D16" s="13" t="str">
        <f>IF(A16="","",IF(ISNUMBER(MATCH(A16,'Ingredienti'!$A$5:$A$154,0)),INDEX('Ingredienti'!$G$5:$G$154,MATCH(A16,'Ingredienti'!$A$5:$A$154,0)),IF(ISNUMBER(MATCH(A16,'Ricette base'!$H$5:$H$19,0)),INDEX('Ricette base'!$J$5:$J$19,MATCH(A16,'Ricette base'!$H$5:$H$19,0)),"")))</f>
        <v/>
      </c>
      <c r="E16" s="15" t="str">
        <f>IF(OR(A16="",NOT(ISNUMBER(B16)),NOT(ISNUMBER(D16))),"",ROUND(B16*D16,2))</f>
        <v/>
      </c>
      <c r="F16" s="10" t="str">
        <f>IF(A16="","",IF(OR(ISNUMBER(MATCH(A16,'Ingredienti'!$A$5:$A$154,0)),ISNUMBER(MATCH(A16,'Ricette base'!$H$5:$H$19,0))),IF(NOT(ISNUMBER(D16)),"prezzo mancante",IF(NOT(ISNUMBER(B16)),"quantità mancante",IF(ISNUMBER(MATCH(A16,'Ingredienti'!$A$5:$A$154,0)),"",IF(INDEX('Ricette base'!$K$5:$K$19,MATCH(A16,'Ricette base'!$H$5:$H$19,0))&gt;0,"ricetta base incompleta","")))),"non trovato"))</f>
        <v/>
      </c>
      <c r="H16" t="str">
        <f>IF(A225="","",A225)</f>
        <v/>
      </c>
      <c r="I16" s="15" t="str">
        <f>IF(A225="","",E243)</f>
        <v/>
      </c>
      <c r="J16" s="14" t="str">
        <f>IF(A225="","",SUM(L227:L241)+IF(AND(E225&lt;&gt;"",E225&lt;&gt;"controllare le righe con avviso"),1,0))</f>
        <v/>
      </c>
      <c r="K16" t="str">
        <f>IF('Ingredienti'!A16="","",'Ingredienti'!A16)</f>
        <v/>
      </c>
      <c r="L16">
        <f>IF(F16="",0,1)</f>
        <v>0</v>
      </c>
    </row>
    <row r="17" spans="1:12" x14ac:dyDescent="0.25">
      <c r="A17" s="5"/>
      <c r="B17" s="12"/>
      <c r="C17" t="str">
        <f>IF(A17="","",IF(ISNUMBER(MATCH(A17,'Ingredienti'!$A$5:$A$154,0)),INDEX('Ingredienti'!$B$5:$B$154,MATCH(A17,'Ingredienti'!$A$5:$A$154,0)),IF(ISNUMBER(MATCH(A17,'Ricette base'!$H$5:$H$19,0)),INDEX('Ricette base'!$I$5:$I$19,MATCH(A17,'Ricette base'!$H$5:$H$19,0)),"")))</f>
        <v/>
      </c>
      <c r="D17" s="13" t="str">
        <f>IF(A17="","",IF(ISNUMBER(MATCH(A17,'Ingredienti'!$A$5:$A$154,0)),INDEX('Ingredienti'!$G$5:$G$154,MATCH(A17,'Ingredienti'!$A$5:$A$154,0)),IF(ISNUMBER(MATCH(A17,'Ricette base'!$H$5:$H$19,0)),INDEX('Ricette base'!$J$5:$J$19,MATCH(A17,'Ricette base'!$H$5:$H$19,0)),"")))</f>
        <v/>
      </c>
      <c r="E17" s="15" t="str">
        <f>IF(OR(A17="",NOT(ISNUMBER(B17)),NOT(ISNUMBER(D17))),"",ROUND(B17*D17,2))</f>
        <v/>
      </c>
      <c r="F17" s="10" t="str">
        <f>IF(A17="","",IF(OR(ISNUMBER(MATCH(A17,'Ingredienti'!$A$5:$A$154,0)),ISNUMBER(MATCH(A17,'Ricette base'!$H$5:$H$19,0))),IF(NOT(ISNUMBER(D17)),"prezzo mancante",IF(NOT(ISNUMBER(B17)),"quantità mancante",IF(ISNUMBER(MATCH(A17,'Ingredienti'!$A$5:$A$154,0)),"",IF(INDEX('Ricette base'!$K$5:$K$19,MATCH(A17,'Ricette base'!$H$5:$H$19,0))&gt;0,"ricetta base incompleta","")))),"non trovato"))</f>
        <v/>
      </c>
      <c r="H17" t="str">
        <f>IF(A245="","",A245)</f>
        <v/>
      </c>
      <c r="I17" s="15" t="str">
        <f>IF(A245="","",E263)</f>
        <v/>
      </c>
      <c r="J17" s="14" t="str">
        <f>IF(A245="","",SUM(L247:L261)+IF(AND(E245&lt;&gt;"",E245&lt;&gt;"controllare le righe con avviso"),1,0))</f>
        <v/>
      </c>
      <c r="K17" t="str">
        <f>IF('Ingredienti'!A17="","",'Ingredienti'!A17)</f>
        <v/>
      </c>
      <c r="L17">
        <f>IF(F17="",0,1)</f>
        <v>0</v>
      </c>
    </row>
    <row r="18" spans="1:12" x14ac:dyDescent="0.25">
      <c r="A18" s="5"/>
      <c r="B18" s="12"/>
      <c r="C18" t="str">
        <f>IF(A18="","",IF(ISNUMBER(MATCH(A18,'Ingredienti'!$A$5:$A$154,0)),INDEX('Ingredienti'!$B$5:$B$154,MATCH(A18,'Ingredienti'!$A$5:$A$154,0)),IF(ISNUMBER(MATCH(A18,'Ricette base'!$H$5:$H$19,0)),INDEX('Ricette base'!$I$5:$I$19,MATCH(A18,'Ricette base'!$H$5:$H$19,0)),"")))</f>
        <v/>
      </c>
      <c r="D18" s="13" t="str">
        <f>IF(A18="","",IF(ISNUMBER(MATCH(A18,'Ingredienti'!$A$5:$A$154,0)),INDEX('Ingredienti'!$G$5:$G$154,MATCH(A18,'Ingredienti'!$A$5:$A$154,0)),IF(ISNUMBER(MATCH(A18,'Ricette base'!$H$5:$H$19,0)),INDEX('Ricette base'!$J$5:$J$19,MATCH(A18,'Ricette base'!$H$5:$H$19,0)),"")))</f>
        <v/>
      </c>
      <c r="E18" s="15" t="str">
        <f>IF(OR(A18="",NOT(ISNUMBER(B18)),NOT(ISNUMBER(D18))),"",ROUND(B18*D18,2))</f>
        <v/>
      </c>
      <c r="F18" s="10" t="str">
        <f>IF(A18="","",IF(OR(ISNUMBER(MATCH(A18,'Ingredienti'!$A$5:$A$154,0)),ISNUMBER(MATCH(A18,'Ricette base'!$H$5:$H$19,0))),IF(NOT(ISNUMBER(D18)),"prezzo mancante",IF(NOT(ISNUMBER(B18)),"quantità mancante",IF(ISNUMBER(MATCH(A18,'Ingredienti'!$A$5:$A$154,0)),"",IF(INDEX('Ricette base'!$K$5:$K$19,MATCH(A18,'Ricette base'!$H$5:$H$19,0))&gt;0,"ricetta base incompleta","")))),"non trovato"))</f>
        <v/>
      </c>
      <c r="H18" t="str">
        <f>IF(A265="","",A265)</f>
        <v/>
      </c>
      <c r="I18" s="15" t="str">
        <f>IF(A265="","",E283)</f>
        <v/>
      </c>
      <c r="J18" s="14" t="str">
        <f>IF(A265="","",SUM(L267:L281)+IF(AND(E265&lt;&gt;"",E265&lt;&gt;"controllare le righe con avviso"),1,0))</f>
        <v/>
      </c>
      <c r="K18" t="str">
        <f>IF('Ingredienti'!A18="","",'Ingredienti'!A18)</f>
        <v/>
      </c>
      <c r="L18">
        <f>IF(F18="",0,1)</f>
        <v>0</v>
      </c>
    </row>
    <row r="19" spans="1:12" x14ac:dyDescent="0.25">
      <c r="A19" s="5"/>
      <c r="B19" s="12"/>
      <c r="C19" t="str">
        <f>IF(A19="","",IF(ISNUMBER(MATCH(A19,'Ingredienti'!$A$5:$A$154,0)),INDEX('Ingredienti'!$B$5:$B$154,MATCH(A19,'Ingredienti'!$A$5:$A$154,0)),IF(ISNUMBER(MATCH(A19,'Ricette base'!$H$5:$H$19,0)),INDEX('Ricette base'!$I$5:$I$19,MATCH(A19,'Ricette base'!$H$5:$H$19,0)),"")))</f>
        <v/>
      </c>
      <c r="D19" s="13" t="str">
        <f>IF(A19="","",IF(ISNUMBER(MATCH(A19,'Ingredienti'!$A$5:$A$154,0)),INDEX('Ingredienti'!$G$5:$G$154,MATCH(A19,'Ingredienti'!$A$5:$A$154,0)),IF(ISNUMBER(MATCH(A19,'Ricette base'!$H$5:$H$19,0)),INDEX('Ricette base'!$J$5:$J$19,MATCH(A19,'Ricette base'!$H$5:$H$19,0)),"")))</f>
        <v/>
      </c>
      <c r="E19" s="15" t="str">
        <f>IF(OR(A19="",NOT(ISNUMBER(B19)),NOT(ISNUMBER(D19))),"",ROUND(B19*D19,2))</f>
        <v/>
      </c>
      <c r="F19" s="10" t="str">
        <f>IF(A19="","",IF(OR(ISNUMBER(MATCH(A19,'Ingredienti'!$A$5:$A$154,0)),ISNUMBER(MATCH(A19,'Ricette base'!$H$5:$H$19,0))),IF(NOT(ISNUMBER(D19)),"prezzo mancante",IF(NOT(ISNUMBER(B19)),"quantità mancante",IF(ISNUMBER(MATCH(A19,'Ingredienti'!$A$5:$A$154,0)),"",IF(INDEX('Ricette base'!$K$5:$K$19,MATCH(A19,'Ricette base'!$H$5:$H$19,0))&gt;0,"ricetta base incompleta","")))),"non trovato"))</f>
        <v/>
      </c>
      <c r="H19" t="str">
        <f>IF(A285="","",A285)</f>
        <v/>
      </c>
      <c r="I19" s="15" t="str">
        <f>IF(A285="","",E303)</f>
        <v/>
      </c>
      <c r="J19" s="14" t="str">
        <f>IF(A285="","",SUM(L287:L301)+IF(AND(E285&lt;&gt;"",E285&lt;&gt;"controllare le righe con avviso"),1,0))</f>
        <v/>
      </c>
      <c r="K19" t="str">
        <f>IF('Ingredienti'!A19="","",'Ingredienti'!A19)</f>
        <v/>
      </c>
      <c r="L19">
        <f>IF(F19="",0,1)</f>
        <v>0</v>
      </c>
    </row>
    <row r="20" spans="1:12" x14ac:dyDescent="0.25">
      <c r="A20" s="5"/>
      <c r="B20" s="12"/>
      <c r="C20" t="str">
        <f>IF(A20="","",IF(ISNUMBER(MATCH(A20,'Ingredienti'!$A$5:$A$154,0)),INDEX('Ingredienti'!$B$5:$B$154,MATCH(A20,'Ingredienti'!$A$5:$A$154,0)),IF(ISNUMBER(MATCH(A20,'Ricette base'!$H$5:$H$19,0)),INDEX('Ricette base'!$I$5:$I$19,MATCH(A20,'Ricette base'!$H$5:$H$19,0)),"")))</f>
        <v/>
      </c>
      <c r="D20" s="13" t="str">
        <f>IF(A20="","",IF(ISNUMBER(MATCH(A20,'Ingredienti'!$A$5:$A$154,0)),INDEX('Ingredienti'!$G$5:$G$154,MATCH(A20,'Ingredienti'!$A$5:$A$154,0)),IF(ISNUMBER(MATCH(A20,'Ricette base'!$H$5:$H$19,0)),INDEX('Ricette base'!$J$5:$J$19,MATCH(A20,'Ricette base'!$H$5:$H$19,0)),"")))</f>
        <v/>
      </c>
      <c r="E20" s="15" t="str">
        <f>IF(OR(A20="",NOT(ISNUMBER(B20)),NOT(ISNUMBER(D20))),"",ROUND(B20*D20,2))</f>
        <v/>
      </c>
      <c r="F20" s="10" t="str">
        <f>IF(A20="","",IF(OR(ISNUMBER(MATCH(A20,'Ingredienti'!$A$5:$A$154,0)),ISNUMBER(MATCH(A20,'Ricette base'!$H$5:$H$19,0))),IF(NOT(ISNUMBER(D20)),"prezzo mancante",IF(NOT(ISNUMBER(B20)),"quantità mancante",IF(ISNUMBER(MATCH(A20,'Ingredienti'!$A$5:$A$154,0)),"",IF(INDEX('Ricette base'!$K$5:$K$19,MATCH(A20,'Ricette base'!$H$5:$H$19,0))&gt;0,"ricetta base incompleta","")))),"non trovato"))</f>
        <v/>
      </c>
      <c r="H20" t="str">
        <f>IF(A305="","",A305)</f>
        <v/>
      </c>
      <c r="I20" s="15" t="str">
        <f>IF(A305="","",E323)</f>
        <v/>
      </c>
      <c r="J20" s="14" t="str">
        <f>IF(A305="","",SUM(L307:L321)+IF(AND(E305&lt;&gt;"",E305&lt;&gt;"controllare le righe con avviso"),1,0))</f>
        <v/>
      </c>
      <c r="K20" t="str">
        <f>IF('Ingredienti'!A20="","",'Ingredienti'!A20)</f>
        <v/>
      </c>
      <c r="L20">
        <f>IF(F20="",0,1)</f>
        <v>0</v>
      </c>
    </row>
    <row r="21" spans="1:12" x14ac:dyDescent="0.25">
      <c r="A21" s="5"/>
      <c r="B21" s="12"/>
      <c r="C21" t="str">
        <f>IF(A21="","",IF(ISNUMBER(MATCH(A21,'Ingredienti'!$A$5:$A$154,0)),INDEX('Ingredienti'!$B$5:$B$154,MATCH(A21,'Ingredienti'!$A$5:$A$154,0)),IF(ISNUMBER(MATCH(A21,'Ricette base'!$H$5:$H$19,0)),INDEX('Ricette base'!$I$5:$I$19,MATCH(A21,'Ricette base'!$H$5:$H$19,0)),"")))</f>
        <v/>
      </c>
      <c r="D21" s="13" t="str">
        <f>IF(A21="","",IF(ISNUMBER(MATCH(A21,'Ingredienti'!$A$5:$A$154,0)),INDEX('Ingredienti'!$G$5:$G$154,MATCH(A21,'Ingredienti'!$A$5:$A$154,0)),IF(ISNUMBER(MATCH(A21,'Ricette base'!$H$5:$H$19,0)),INDEX('Ricette base'!$J$5:$J$19,MATCH(A21,'Ricette base'!$H$5:$H$19,0)),"")))</f>
        <v/>
      </c>
      <c r="E21" s="15" t="str">
        <f>IF(OR(A21="",NOT(ISNUMBER(B21)),NOT(ISNUMBER(D21))),"",ROUND(B21*D21,2))</f>
        <v/>
      </c>
      <c r="F21" s="10" t="str">
        <f>IF(A21="","",IF(OR(ISNUMBER(MATCH(A21,'Ingredienti'!$A$5:$A$154,0)),ISNUMBER(MATCH(A21,'Ricette base'!$H$5:$H$19,0))),IF(NOT(ISNUMBER(D21)),"prezzo mancante",IF(NOT(ISNUMBER(B21)),"quantità mancante",IF(ISNUMBER(MATCH(A21,'Ingredienti'!$A$5:$A$154,0)),"",IF(INDEX('Ricette base'!$K$5:$K$19,MATCH(A21,'Ricette base'!$H$5:$H$19,0))&gt;0,"ricetta base incompleta","")))),"non trovato"))</f>
        <v/>
      </c>
      <c r="H21" t="str">
        <f>IF(A325="","",A325)</f>
        <v/>
      </c>
      <c r="I21" s="15" t="str">
        <f>IF(A325="","",E343)</f>
        <v/>
      </c>
      <c r="J21" s="14" t="str">
        <f>IF(A325="","",SUM(L327:L341)+IF(AND(E325&lt;&gt;"",E325&lt;&gt;"controllare le righe con avviso"),1,0))</f>
        <v/>
      </c>
      <c r="K21" t="str">
        <f>IF('Ingredienti'!A21="","",'Ingredienti'!A21)</f>
        <v/>
      </c>
      <c r="L21">
        <f>IF(F21="",0,1)</f>
        <v>0</v>
      </c>
    </row>
    <row r="22" spans="1:11" x14ac:dyDescent="0.25">
      <c r="A22" s="16" t="s">
        <v>47</v>
      </c>
      <c r="E22" s="9">
        <f>IF(A5="","",ROUND(SUM(E7:E21),2))</f>
        <v>9.62</v>
      </c>
      <c r="H22" t="str">
        <f>IF(A345="","",A345)</f>
        <v/>
      </c>
      <c r="I22" s="15" t="str">
        <f>IF(A345="","",E363)</f>
        <v/>
      </c>
      <c r="J22" s="14" t="str">
        <f>IF(A345="","",SUM(L347:L361)+IF(AND(E345&lt;&gt;"",E345&lt;&gt;"controllare le righe con avviso"),1,0))</f>
        <v/>
      </c>
      <c r="K22" t="str">
        <f>IF('Ingredienti'!A22="","",'Ingredienti'!A22)</f>
        <v/>
      </c>
    </row>
    <row r="23" spans="1:11" x14ac:dyDescent="0.25">
      <c r="A23" s="16" t="s">
        <v>50</v>
      </c>
      <c r="E23" s="9">
        <f>IF(OR(A5="",NOT(ISNUMBER(C5))),"",IF(C5&lt;=0,"",ROUND(E22/C5,2)))</f>
        <v>9.62</v>
      </c>
      <c r="H23" t="str">
        <f>IF(A365="","",A365)</f>
        <v/>
      </c>
      <c r="I23" s="15" t="str">
        <f>IF(A365="","",E383)</f>
        <v/>
      </c>
      <c r="J23" s="14" t="str">
        <f>IF(A365="","",SUM(L367:L381)+IF(AND(E365&lt;&gt;"",E365&lt;&gt;"controllare le righe con avviso"),1,0))</f>
        <v/>
      </c>
      <c r="K23" t="str">
        <f>IF('Ingredienti'!A23="","",'Ingredienti'!A23)</f>
        <v/>
      </c>
    </row>
    <row r="24" spans="8:11" x14ac:dyDescent="0.25">
      <c r="H24" t="str">
        <f>IF(A385="","",A385)</f>
        <v/>
      </c>
      <c r="I24" s="15" t="str">
        <f>IF(A385="","",E403)</f>
        <v/>
      </c>
      <c r="J24" s="14" t="str">
        <f>IF(A385="","",SUM(L387:L401)+IF(AND(E385&lt;&gt;"",E385&lt;&gt;"controllare le righe con avviso"),1,0))</f>
        <v/>
      </c>
      <c r="K24" t="str">
        <f>IF('Ingredienti'!A24="","",'Ingredienti'!A24)</f>
        <v/>
      </c>
    </row>
    <row r="25" ht="28" customHeight="1" spans="1:11" x14ac:dyDescent="0.25">
      <c r="A25" s="11" t="s">
        <v>53</v>
      </c>
      <c r="B25" s="2" t="s">
        <v>52</v>
      </c>
      <c r="C25" s="5">
        <v>20</v>
      </c>
      <c r="D25" s="2" t="str">
        <f>IF(C25=1,"porzione","porzioni")</f>
        <v>porzioni</v>
      </c>
      <c r="E25" s="10" t="str">
        <f>IF(A25="","",IF(COUNTIF($H$5:$H$34,A25)&gt;1,"nome doppio, conta solo il primo",IF(NOT(ISNUMBER(C25)),"«dà … porzioni» mancante",IF(C25&lt;=0,"«dà … porzioni» mancante",IF(SUM(L27:L41)&gt;0,"controllare le righe con avviso","")))))</f>
        <v/>
      </c>
      <c r="F25" s="18" t="s">
        <v>54</v>
      </c>
      <c r="H25" t="str">
        <f>IF(A405="","",A405)</f>
        <v/>
      </c>
      <c r="I25" s="15" t="str">
        <f>IF(A405="","",E423)</f>
        <v/>
      </c>
      <c r="J25" s="14" t="str">
        <f>IF(A405="","",SUM(L407:L421)+IF(AND(E405&lt;&gt;"",E405&lt;&gt;"controllare le righe con avviso"),1,0))</f>
        <v/>
      </c>
      <c r="K25" t="str">
        <f>IF('Ingredienti'!A25="","",'Ingredienti'!A25)</f>
        <v/>
      </c>
    </row>
    <row r="26" spans="1:11" x14ac:dyDescent="0.25">
      <c r="A26" s="4" t="s">
        <v>43</v>
      </c>
      <c r="B26" s="4" t="s">
        <v>44</v>
      </c>
      <c r="C26" s="4" t="s">
        <v>18</v>
      </c>
      <c r="D26" s="4" t="s">
        <v>45</v>
      </c>
      <c r="E26" s="4" t="s">
        <v>46</v>
      </c>
      <c r="F26" s="4" t="s">
        <v>24</v>
      </c>
      <c r="H26" t="str">
        <f>IF(A425="","",A425)</f>
        <v/>
      </c>
      <c r="I26" s="15" t="str">
        <f>IF(A425="","",E443)</f>
        <v/>
      </c>
      <c r="J26" s="14" t="str">
        <f>IF(A425="","",SUM(L427:L441)+IF(AND(E425&lt;&gt;"",E425&lt;&gt;"controllare le righe con avviso"),1,0))</f>
        <v/>
      </c>
      <c r="K26" t="str">
        <f>IF('Ingredienti'!A26="","",'Ingredienti'!A26)</f>
        <v/>
      </c>
    </row>
    <row r="27" spans="1:12" x14ac:dyDescent="0.25">
      <c r="A27" s="5" t="s">
        <v>29</v>
      </c>
      <c r="B27" s="12">
        <v>3.2</v>
      </c>
      <c r="C27" t="str">
        <f>IF(A27="","",IF(ISNUMBER(MATCH(A27,'Ingredienti'!$A$5:$A$154,0)),INDEX('Ingredienti'!$B$5:$B$154,MATCH(A27,'Ingredienti'!$A$5:$A$154,0)),IF(ISNUMBER(MATCH(A27,'Ricette base'!$H$5:$H$19,0)),INDEX('Ricette base'!$I$5:$I$19,MATCH(A27,'Ricette base'!$H$5:$H$19,0)),"")))</f>
        <v>kg</v>
      </c>
      <c r="D27" s="13">
        <f>IF(A27="","",IF(ISNUMBER(MATCH(A27,'Ingredienti'!$A$5:$A$154,0)),INDEX('Ingredienti'!$G$5:$G$154,MATCH(A27,'Ingredienti'!$A$5:$A$154,0)),IF(ISNUMBER(MATCH(A27,'Ricette base'!$H$5:$H$19,0)),INDEX('Ricette base'!$J$5:$J$19,MATCH(A27,'Ricette base'!$H$5:$H$19,0)),"")))</f>
        <v>25</v>
      </c>
      <c r="E27" s="15">
        <f>IF(OR(A27="",NOT(ISNUMBER(B27)),NOT(ISNUMBER(D27))),"",ROUND(B27*D27,2))</f>
        <v>80</v>
      </c>
      <c r="F27" s="10" t="str">
        <f>IF(A27="","",IF(OR(ISNUMBER(MATCH(A27,'Ingredienti'!$A$5:$A$154,0)),ISNUMBER(MATCH(A27,'Ricette base'!$H$5:$H$19,0))),IF(NOT(ISNUMBER(D27)),"prezzo mancante",IF(NOT(ISNUMBER(B27)),"quantità mancante",IF(ISNUMBER(MATCH(A27,'Ingredienti'!$A$5:$A$154,0)),"",IF(INDEX('Ricette base'!$K$5:$K$19,MATCH(A27,'Ricette base'!$H$5:$H$19,0))&gt;0,"ricetta base incompleta","")))),"non trovato"))</f>
        <v/>
      </c>
      <c r="H27" t="str">
        <f>IF(A445="","",A445)</f>
        <v/>
      </c>
      <c r="I27" s="15" t="str">
        <f>IF(A445="","",E463)</f>
        <v/>
      </c>
      <c r="J27" s="14" t="str">
        <f>IF(A445="","",SUM(L447:L461)+IF(AND(E445&lt;&gt;"",E445&lt;&gt;"controllare le righe con avviso"),1,0))</f>
        <v/>
      </c>
      <c r="K27" t="str">
        <f>IF('Ingredienti'!A27="","",'Ingredienti'!A27)</f>
        <v/>
      </c>
      <c r="L27">
        <f>IF(F27="",0,1)</f>
        <v>0</v>
      </c>
    </row>
    <row r="28" spans="1:12" x14ac:dyDescent="0.25">
      <c r="A28" s="5" t="s">
        <v>30</v>
      </c>
      <c r="B28" s="12">
        <v>0.8</v>
      </c>
      <c r="C28" t="str">
        <f>IF(A28="","",IF(ISNUMBER(MATCH(A28,'Ingredienti'!$A$5:$A$154,0)),INDEX('Ingredienti'!$B$5:$B$154,MATCH(A28,'Ingredienti'!$A$5:$A$154,0)),IF(ISNUMBER(MATCH(A28,'Ricette base'!$H$5:$H$19,0)),INDEX('Ricette base'!$I$5:$I$19,MATCH(A28,'Ricette base'!$H$5:$H$19,0)),"")))</f>
        <v>kg</v>
      </c>
      <c r="D28" s="13">
        <f>IF(A28="","",IF(ISNUMBER(MATCH(A28,'Ingredienti'!$A$5:$A$154,0)),INDEX('Ingredienti'!$G$5:$G$154,MATCH(A28,'Ingredienti'!$A$5:$A$154,0)),IF(ISNUMBER(MATCH(A28,'Ricette base'!$H$5:$H$19,0)),INDEX('Ricette base'!$J$5:$J$19,MATCH(A28,'Ricette base'!$H$5:$H$19,0)),"")))</f>
        <v>3.41</v>
      </c>
      <c r="E28" s="15">
        <f>IF(OR(A28="",NOT(ISNUMBER(B28)),NOT(ISNUMBER(D28))),"",ROUND(B28*D28,2))</f>
        <v>2.73</v>
      </c>
      <c r="F28" s="10" t="str">
        <f>IF(A28="","",IF(OR(ISNUMBER(MATCH(A28,'Ingredienti'!$A$5:$A$154,0)),ISNUMBER(MATCH(A28,'Ricette base'!$H$5:$H$19,0))),IF(NOT(ISNUMBER(D28)),"prezzo mancante",IF(NOT(ISNUMBER(B28)),"quantità mancante",IF(ISNUMBER(MATCH(A28,'Ingredienti'!$A$5:$A$154,0)),"",IF(INDEX('Ricette base'!$K$5:$K$19,MATCH(A28,'Ricette base'!$H$5:$H$19,0))&gt;0,"ricetta base incompleta","")))),"non trovato"))</f>
        <v/>
      </c>
      <c r="H28" t="str">
        <f>IF(A465="","",A465)</f>
        <v/>
      </c>
      <c r="I28" s="15" t="str">
        <f>IF(A465="","",E483)</f>
        <v/>
      </c>
      <c r="J28" s="14" t="str">
        <f>IF(A465="","",SUM(L467:L481)+IF(AND(E465&lt;&gt;"",E465&lt;&gt;"controllare le righe con avviso"),1,0))</f>
        <v/>
      </c>
      <c r="K28" t="str">
        <f>IF('Ingredienti'!A28="","",'Ingredienti'!A28)</f>
        <v/>
      </c>
      <c r="L28">
        <f>IF(F28="",0,1)</f>
        <v>0</v>
      </c>
    </row>
    <row r="29" spans="1:12" x14ac:dyDescent="0.25">
      <c r="A29" s="5" t="s">
        <v>41</v>
      </c>
      <c r="B29" s="12">
        <v>4</v>
      </c>
      <c r="C29" t="str">
        <f>IF(A29="","",IF(ISNUMBER(MATCH(A29,'Ingredienti'!$A$5:$A$154,0)),INDEX('Ingredienti'!$B$5:$B$154,MATCH(A29,'Ingredienti'!$A$5:$A$154,0)),IF(ISNUMBER(MATCH(A29,'Ricette base'!$H$5:$H$19,0)),INDEX('Ricette base'!$I$5:$I$19,MATCH(A29,'Ricette base'!$H$5:$H$19,0)),"")))</f>
        <v>l</v>
      </c>
      <c r="D29" s="13">
        <f>IF(A29="","",IF(ISNUMBER(MATCH(A29,'Ingredienti'!$A$5:$A$154,0)),INDEX('Ingredienti'!$G$5:$G$154,MATCH(A29,'Ingredienti'!$A$5:$A$154,0)),IF(ISNUMBER(MATCH(A29,'Ricette base'!$H$5:$H$19,0)),INDEX('Ricette base'!$J$5:$J$19,MATCH(A29,'Ricette base'!$H$5:$H$19,0)),"")))</f>
        <v>11.3375</v>
      </c>
      <c r="E29" s="15">
        <f>IF(OR(A29="",NOT(ISNUMBER(B29)),NOT(ISNUMBER(D29))),"",ROUND(B29*D29,2))</f>
        <v>45.35</v>
      </c>
      <c r="F29" s="10" t="str">
        <f>IF(A29="","",IF(OR(ISNUMBER(MATCH(A29,'Ingredienti'!$A$5:$A$154,0)),ISNUMBER(MATCH(A29,'Ricette base'!$H$5:$H$19,0))),IF(NOT(ISNUMBER(D29)),"prezzo mancante",IF(NOT(ISNUMBER(B29)),"quantità mancante",IF(ISNUMBER(MATCH(A29,'Ingredienti'!$A$5:$A$154,0)),"",IF(INDEX('Ricette base'!$K$5:$K$19,MATCH(A29,'Ricette base'!$H$5:$H$19,0))&gt;0,"ricetta base incompleta","")))),"non trovato"))</f>
        <v/>
      </c>
      <c r="H29" t="str">
        <f>IF(A485="","",A485)</f>
        <v/>
      </c>
      <c r="I29" s="15" t="str">
        <f>IF(A485="","",E503)</f>
        <v/>
      </c>
      <c r="J29" s="14" t="str">
        <f>IF(A485="","",SUM(L487:L501)+IF(AND(E485&lt;&gt;"",E485&lt;&gt;"controllare le righe con avviso"),1,0))</f>
        <v/>
      </c>
      <c r="K29" t="str">
        <f>IF('Ingredienti'!A29="","",'Ingredienti'!A29)</f>
        <v/>
      </c>
      <c r="L29">
        <f>IF(F29="",0,1)</f>
        <v>0</v>
      </c>
    </row>
    <row r="30" spans="1:12" x14ac:dyDescent="0.25">
      <c r="A30" s="5"/>
      <c r="B30" s="12"/>
      <c r="C30" t="str">
        <f>IF(A30="","",IF(ISNUMBER(MATCH(A30,'Ingredienti'!$A$5:$A$154,0)),INDEX('Ingredienti'!$B$5:$B$154,MATCH(A30,'Ingredienti'!$A$5:$A$154,0)),IF(ISNUMBER(MATCH(A30,'Ricette base'!$H$5:$H$19,0)),INDEX('Ricette base'!$I$5:$I$19,MATCH(A30,'Ricette base'!$H$5:$H$19,0)),"")))</f>
        <v/>
      </c>
      <c r="D30" s="13" t="str">
        <f>IF(A30="","",IF(ISNUMBER(MATCH(A30,'Ingredienti'!$A$5:$A$154,0)),INDEX('Ingredienti'!$G$5:$G$154,MATCH(A30,'Ingredienti'!$A$5:$A$154,0)),IF(ISNUMBER(MATCH(A30,'Ricette base'!$H$5:$H$19,0)),INDEX('Ricette base'!$J$5:$J$19,MATCH(A30,'Ricette base'!$H$5:$H$19,0)),"")))</f>
        <v/>
      </c>
      <c r="E30" s="15" t="str">
        <f>IF(OR(A30="",NOT(ISNUMBER(B30)),NOT(ISNUMBER(D30))),"",ROUND(B30*D30,2))</f>
        <v/>
      </c>
      <c r="F30" s="10" t="str">
        <f>IF(A30="","",IF(OR(ISNUMBER(MATCH(A30,'Ingredienti'!$A$5:$A$154,0)),ISNUMBER(MATCH(A30,'Ricette base'!$H$5:$H$19,0))),IF(NOT(ISNUMBER(D30)),"prezzo mancante",IF(NOT(ISNUMBER(B30)),"quantità mancante",IF(ISNUMBER(MATCH(A30,'Ingredienti'!$A$5:$A$154,0)),"",IF(INDEX('Ricette base'!$K$5:$K$19,MATCH(A30,'Ricette base'!$H$5:$H$19,0))&gt;0,"ricetta base incompleta","")))),"non trovato"))</f>
        <v/>
      </c>
      <c r="H30" t="str">
        <f>IF(A505="","",A505)</f>
        <v/>
      </c>
      <c r="I30" s="15" t="str">
        <f>IF(A505="","",E523)</f>
        <v/>
      </c>
      <c r="J30" s="14" t="str">
        <f>IF(A505="","",SUM(L507:L521)+IF(AND(E505&lt;&gt;"",E505&lt;&gt;"controllare le righe con avviso"),1,0))</f>
        <v/>
      </c>
      <c r="K30" t="str">
        <f>IF('Ingredienti'!A30="","",'Ingredienti'!A30)</f>
        <v/>
      </c>
      <c r="L30">
        <f>IF(F30="",0,1)</f>
        <v>0</v>
      </c>
    </row>
    <row r="31" spans="1:12" x14ac:dyDescent="0.25">
      <c r="A31" s="5"/>
      <c r="B31" s="12"/>
      <c r="C31" t="str">
        <f>IF(A31="","",IF(ISNUMBER(MATCH(A31,'Ingredienti'!$A$5:$A$154,0)),INDEX('Ingredienti'!$B$5:$B$154,MATCH(A31,'Ingredienti'!$A$5:$A$154,0)),IF(ISNUMBER(MATCH(A31,'Ricette base'!$H$5:$H$19,0)),INDEX('Ricette base'!$I$5:$I$19,MATCH(A31,'Ricette base'!$H$5:$H$19,0)),"")))</f>
        <v/>
      </c>
      <c r="D31" s="13" t="str">
        <f>IF(A31="","",IF(ISNUMBER(MATCH(A31,'Ingredienti'!$A$5:$A$154,0)),INDEX('Ingredienti'!$G$5:$G$154,MATCH(A31,'Ingredienti'!$A$5:$A$154,0)),IF(ISNUMBER(MATCH(A31,'Ricette base'!$H$5:$H$19,0)),INDEX('Ricette base'!$J$5:$J$19,MATCH(A31,'Ricette base'!$H$5:$H$19,0)),"")))</f>
        <v/>
      </c>
      <c r="E31" s="15" t="str">
        <f>IF(OR(A31="",NOT(ISNUMBER(B31)),NOT(ISNUMBER(D31))),"",ROUND(B31*D31,2))</f>
        <v/>
      </c>
      <c r="F31" s="10" t="str">
        <f>IF(A31="","",IF(OR(ISNUMBER(MATCH(A31,'Ingredienti'!$A$5:$A$154,0)),ISNUMBER(MATCH(A31,'Ricette base'!$H$5:$H$19,0))),IF(NOT(ISNUMBER(D31)),"prezzo mancante",IF(NOT(ISNUMBER(B31)),"quantità mancante",IF(ISNUMBER(MATCH(A31,'Ingredienti'!$A$5:$A$154,0)),"",IF(INDEX('Ricette base'!$K$5:$K$19,MATCH(A31,'Ricette base'!$H$5:$H$19,0))&gt;0,"ricetta base incompleta","")))),"non trovato"))</f>
        <v/>
      </c>
      <c r="H31" t="str">
        <f>IF(A525="","",A525)</f>
        <v/>
      </c>
      <c r="I31" s="15" t="str">
        <f>IF(A525="","",E543)</f>
        <v/>
      </c>
      <c r="J31" s="14" t="str">
        <f>IF(A525="","",SUM(L527:L541)+IF(AND(E525&lt;&gt;"",E525&lt;&gt;"controllare le righe con avviso"),1,0))</f>
        <v/>
      </c>
      <c r="K31" t="str">
        <f>IF('Ingredienti'!A31="","",'Ingredienti'!A31)</f>
        <v/>
      </c>
      <c r="L31">
        <f>IF(F31="",0,1)</f>
        <v>0</v>
      </c>
    </row>
    <row r="32" spans="1:12" x14ac:dyDescent="0.25">
      <c r="A32" s="5"/>
      <c r="B32" s="12"/>
      <c r="C32" t="str">
        <f>IF(A32="","",IF(ISNUMBER(MATCH(A32,'Ingredienti'!$A$5:$A$154,0)),INDEX('Ingredienti'!$B$5:$B$154,MATCH(A32,'Ingredienti'!$A$5:$A$154,0)),IF(ISNUMBER(MATCH(A32,'Ricette base'!$H$5:$H$19,0)),INDEX('Ricette base'!$I$5:$I$19,MATCH(A32,'Ricette base'!$H$5:$H$19,0)),"")))</f>
        <v/>
      </c>
      <c r="D32" s="13" t="str">
        <f>IF(A32="","",IF(ISNUMBER(MATCH(A32,'Ingredienti'!$A$5:$A$154,0)),INDEX('Ingredienti'!$G$5:$G$154,MATCH(A32,'Ingredienti'!$A$5:$A$154,0)),IF(ISNUMBER(MATCH(A32,'Ricette base'!$H$5:$H$19,0)),INDEX('Ricette base'!$J$5:$J$19,MATCH(A32,'Ricette base'!$H$5:$H$19,0)),"")))</f>
        <v/>
      </c>
      <c r="E32" s="15" t="str">
        <f>IF(OR(A32="",NOT(ISNUMBER(B32)),NOT(ISNUMBER(D32))),"",ROUND(B32*D32,2))</f>
        <v/>
      </c>
      <c r="F32" s="10" t="str">
        <f>IF(A32="","",IF(OR(ISNUMBER(MATCH(A32,'Ingredienti'!$A$5:$A$154,0)),ISNUMBER(MATCH(A32,'Ricette base'!$H$5:$H$19,0))),IF(NOT(ISNUMBER(D32)),"prezzo mancante",IF(NOT(ISNUMBER(B32)),"quantità mancante",IF(ISNUMBER(MATCH(A32,'Ingredienti'!$A$5:$A$154,0)),"",IF(INDEX('Ricette base'!$K$5:$K$19,MATCH(A32,'Ricette base'!$H$5:$H$19,0))&gt;0,"ricetta base incompleta","")))),"non trovato"))</f>
        <v/>
      </c>
      <c r="H32" t="str">
        <f>IF(A545="","",A545)</f>
        <v/>
      </c>
      <c r="I32" s="15" t="str">
        <f>IF(A545="","",E563)</f>
        <v/>
      </c>
      <c r="J32" s="14" t="str">
        <f>IF(A545="","",SUM(L547:L561)+IF(AND(E545&lt;&gt;"",E545&lt;&gt;"controllare le righe con avviso"),1,0))</f>
        <v/>
      </c>
      <c r="K32" t="str">
        <f>IF('Ingredienti'!A32="","",'Ingredienti'!A32)</f>
        <v/>
      </c>
      <c r="L32">
        <f>IF(F32="",0,1)</f>
        <v>0</v>
      </c>
    </row>
    <row r="33" spans="1:12" x14ac:dyDescent="0.25">
      <c r="A33" s="5"/>
      <c r="B33" s="12"/>
      <c r="C33" t="str">
        <f>IF(A33="","",IF(ISNUMBER(MATCH(A33,'Ingredienti'!$A$5:$A$154,0)),INDEX('Ingredienti'!$B$5:$B$154,MATCH(A33,'Ingredienti'!$A$5:$A$154,0)),IF(ISNUMBER(MATCH(A33,'Ricette base'!$H$5:$H$19,0)),INDEX('Ricette base'!$I$5:$I$19,MATCH(A33,'Ricette base'!$H$5:$H$19,0)),"")))</f>
        <v/>
      </c>
      <c r="D33" s="13" t="str">
        <f>IF(A33="","",IF(ISNUMBER(MATCH(A33,'Ingredienti'!$A$5:$A$154,0)),INDEX('Ingredienti'!$G$5:$G$154,MATCH(A33,'Ingredienti'!$A$5:$A$154,0)),IF(ISNUMBER(MATCH(A33,'Ricette base'!$H$5:$H$19,0)),INDEX('Ricette base'!$J$5:$J$19,MATCH(A33,'Ricette base'!$H$5:$H$19,0)),"")))</f>
        <v/>
      </c>
      <c r="E33" s="15" t="str">
        <f>IF(OR(A33="",NOT(ISNUMBER(B33)),NOT(ISNUMBER(D33))),"",ROUND(B33*D33,2))</f>
        <v/>
      </c>
      <c r="F33" s="10" t="str">
        <f>IF(A33="","",IF(OR(ISNUMBER(MATCH(A33,'Ingredienti'!$A$5:$A$154,0)),ISNUMBER(MATCH(A33,'Ricette base'!$H$5:$H$19,0))),IF(NOT(ISNUMBER(D33)),"prezzo mancante",IF(NOT(ISNUMBER(B33)),"quantità mancante",IF(ISNUMBER(MATCH(A33,'Ingredienti'!$A$5:$A$154,0)),"",IF(INDEX('Ricette base'!$K$5:$K$19,MATCH(A33,'Ricette base'!$H$5:$H$19,0))&gt;0,"ricetta base incompleta","")))),"non trovato"))</f>
        <v/>
      </c>
      <c r="H33" t="str">
        <f>IF(A565="","",A565)</f>
        <v/>
      </c>
      <c r="I33" s="15" t="str">
        <f>IF(A565="","",E583)</f>
        <v/>
      </c>
      <c r="J33" s="14" t="str">
        <f>IF(A565="","",SUM(L567:L581)+IF(AND(E565&lt;&gt;"",E565&lt;&gt;"controllare le righe con avviso"),1,0))</f>
        <v/>
      </c>
      <c r="K33" t="str">
        <f>IF('Ingredienti'!A33="","",'Ingredienti'!A33)</f>
        <v/>
      </c>
      <c r="L33">
        <f>IF(F33="",0,1)</f>
        <v>0</v>
      </c>
    </row>
    <row r="34" spans="1:12" x14ac:dyDescent="0.25">
      <c r="A34" s="5"/>
      <c r="B34" s="12"/>
      <c r="C34" t="str">
        <f>IF(A34="","",IF(ISNUMBER(MATCH(A34,'Ingredienti'!$A$5:$A$154,0)),INDEX('Ingredienti'!$B$5:$B$154,MATCH(A34,'Ingredienti'!$A$5:$A$154,0)),IF(ISNUMBER(MATCH(A34,'Ricette base'!$H$5:$H$19,0)),INDEX('Ricette base'!$I$5:$I$19,MATCH(A34,'Ricette base'!$H$5:$H$19,0)),"")))</f>
        <v/>
      </c>
      <c r="D34" s="13" t="str">
        <f>IF(A34="","",IF(ISNUMBER(MATCH(A34,'Ingredienti'!$A$5:$A$154,0)),INDEX('Ingredienti'!$G$5:$G$154,MATCH(A34,'Ingredienti'!$A$5:$A$154,0)),IF(ISNUMBER(MATCH(A34,'Ricette base'!$H$5:$H$19,0)),INDEX('Ricette base'!$J$5:$J$19,MATCH(A34,'Ricette base'!$H$5:$H$19,0)),"")))</f>
        <v/>
      </c>
      <c r="E34" s="15" t="str">
        <f>IF(OR(A34="",NOT(ISNUMBER(B34)),NOT(ISNUMBER(D34))),"",ROUND(B34*D34,2))</f>
        <v/>
      </c>
      <c r="F34" s="10" t="str">
        <f>IF(A34="","",IF(OR(ISNUMBER(MATCH(A34,'Ingredienti'!$A$5:$A$154,0)),ISNUMBER(MATCH(A34,'Ricette base'!$H$5:$H$19,0))),IF(NOT(ISNUMBER(D34)),"prezzo mancante",IF(NOT(ISNUMBER(B34)),"quantità mancante",IF(ISNUMBER(MATCH(A34,'Ingredienti'!$A$5:$A$154,0)),"",IF(INDEX('Ricette base'!$K$5:$K$19,MATCH(A34,'Ricette base'!$H$5:$H$19,0))&gt;0,"ricetta base incompleta","")))),"non trovato"))</f>
        <v/>
      </c>
      <c r="H34" t="str">
        <f>IF(A585="","",A585)</f>
        <v/>
      </c>
      <c r="I34" s="15" t="str">
        <f>IF(A585="","",E603)</f>
        <v/>
      </c>
      <c r="J34" s="14" t="str">
        <f>IF(A585="","",SUM(L587:L601)+IF(AND(E585&lt;&gt;"",E585&lt;&gt;"controllare le righe con avviso"),1,0))</f>
        <v/>
      </c>
      <c r="K34" t="str">
        <f>IF('Ingredienti'!A34="","",'Ingredienti'!A34)</f>
        <v/>
      </c>
      <c r="L34">
        <f>IF(F34="",0,1)</f>
        <v>0</v>
      </c>
    </row>
    <row r="35" spans="1:12" x14ac:dyDescent="0.25">
      <c r="A35" s="5"/>
      <c r="B35" s="12"/>
      <c r="C35" t="str">
        <f>IF(A35="","",IF(ISNUMBER(MATCH(A35,'Ingredienti'!$A$5:$A$154,0)),INDEX('Ingredienti'!$B$5:$B$154,MATCH(A35,'Ingredienti'!$A$5:$A$154,0)),IF(ISNUMBER(MATCH(A35,'Ricette base'!$H$5:$H$19,0)),INDEX('Ricette base'!$I$5:$I$19,MATCH(A35,'Ricette base'!$H$5:$H$19,0)),"")))</f>
        <v/>
      </c>
      <c r="D35" s="13" t="str">
        <f>IF(A35="","",IF(ISNUMBER(MATCH(A35,'Ingredienti'!$A$5:$A$154,0)),INDEX('Ingredienti'!$G$5:$G$154,MATCH(A35,'Ingredienti'!$A$5:$A$154,0)),IF(ISNUMBER(MATCH(A35,'Ricette base'!$H$5:$H$19,0)),INDEX('Ricette base'!$J$5:$J$19,MATCH(A35,'Ricette base'!$H$5:$H$19,0)),"")))</f>
        <v/>
      </c>
      <c r="E35" s="15" t="str">
        <f>IF(OR(A35="",NOT(ISNUMBER(B35)),NOT(ISNUMBER(D35))),"",ROUND(B35*D35,2))</f>
        <v/>
      </c>
      <c r="F35" s="10" t="str">
        <f>IF(A35="","",IF(OR(ISNUMBER(MATCH(A35,'Ingredienti'!$A$5:$A$154,0)),ISNUMBER(MATCH(A35,'Ricette base'!$H$5:$H$19,0))),IF(NOT(ISNUMBER(D35)),"prezzo mancante",IF(NOT(ISNUMBER(B35)),"quantità mancante",IF(ISNUMBER(MATCH(A35,'Ingredienti'!$A$5:$A$154,0)),"",IF(INDEX('Ricette base'!$K$5:$K$19,MATCH(A35,'Ricette base'!$H$5:$H$19,0))&gt;0,"ricetta base incompleta","")))),"non trovato"))</f>
        <v/>
      </c>
      <c r="K35" t="str">
        <f>IF('Ingredienti'!A35="","",'Ingredienti'!A35)</f>
        <v/>
      </c>
      <c r="L35">
        <f>IF(F35="",0,1)</f>
        <v>0</v>
      </c>
    </row>
    <row r="36" spans="1:12" x14ac:dyDescent="0.25">
      <c r="A36" s="5"/>
      <c r="B36" s="12"/>
      <c r="C36" t="str">
        <f>IF(A36="","",IF(ISNUMBER(MATCH(A36,'Ingredienti'!$A$5:$A$154,0)),INDEX('Ingredienti'!$B$5:$B$154,MATCH(A36,'Ingredienti'!$A$5:$A$154,0)),IF(ISNUMBER(MATCH(A36,'Ricette base'!$H$5:$H$19,0)),INDEX('Ricette base'!$I$5:$I$19,MATCH(A36,'Ricette base'!$H$5:$H$19,0)),"")))</f>
        <v/>
      </c>
      <c r="D36" s="13" t="str">
        <f>IF(A36="","",IF(ISNUMBER(MATCH(A36,'Ingredienti'!$A$5:$A$154,0)),INDEX('Ingredienti'!$G$5:$G$154,MATCH(A36,'Ingredienti'!$A$5:$A$154,0)),IF(ISNUMBER(MATCH(A36,'Ricette base'!$H$5:$H$19,0)),INDEX('Ricette base'!$J$5:$J$19,MATCH(A36,'Ricette base'!$H$5:$H$19,0)),"")))</f>
        <v/>
      </c>
      <c r="E36" s="15" t="str">
        <f>IF(OR(A36="",NOT(ISNUMBER(B36)),NOT(ISNUMBER(D36))),"",ROUND(B36*D36,2))</f>
        <v/>
      </c>
      <c r="F36" s="10" t="str">
        <f>IF(A36="","",IF(OR(ISNUMBER(MATCH(A36,'Ingredienti'!$A$5:$A$154,0)),ISNUMBER(MATCH(A36,'Ricette base'!$H$5:$H$19,0))),IF(NOT(ISNUMBER(D36)),"prezzo mancante",IF(NOT(ISNUMBER(B36)),"quantità mancante",IF(ISNUMBER(MATCH(A36,'Ingredienti'!$A$5:$A$154,0)),"",IF(INDEX('Ricette base'!$K$5:$K$19,MATCH(A36,'Ricette base'!$H$5:$H$19,0))&gt;0,"ricetta base incompleta","")))),"non trovato"))</f>
        <v/>
      </c>
      <c r="K36" t="str">
        <f>IF('Ingredienti'!A36="","",'Ingredienti'!A36)</f>
        <v/>
      </c>
      <c r="L36">
        <f>IF(F36="",0,1)</f>
        <v>0</v>
      </c>
    </row>
    <row r="37" spans="1:12" x14ac:dyDescent="0.25">
      <c r="A37" s="5"/>
      <c r="B37" s="12"/>
      <c r="C37" t="str">
        <f>IF(A37="","",IF(ISNUMBER(MATCH(A37,'Ingredienti'!$A$5:$A$154,0)),INDEX('Ingredienti'!$B$5:$B$154,MATCH(A37,'Ingredienti'!$A$5:$A$154,0)),IF(ISNUMBER(MATCH(A37,'Ricette base'!$H$5:$H$19,0)),INDEX('Ricette base'!$I$5:$I$19,MATCH(A37,'Ricette base'!$H$5:$H$19,0)),"")))</f>
        <v/>
      </c>
      <c r="D37" s="13" t="str">
        <f>IF(A37="","",IF(ISNUMBER(MATCH(A37,'Ingredienti'!$A$5:$A$154,0)),INDEX('Ingredienti'!$G$5:$G$154,MATCH(A37,'Ingredienti'!$A$5:$A$154,0)),IF(ISNUMBER(MATCH(A37,'Ricette base'!$H$5:$H$19,0)),INDEX('Ricette base'!$J$5:$J$19,MATCH(A37,'Ricette base'!$H$5:$H$19,0)),"")))</f>
        <v/>
      </c>
      <c r="E37" s="15" t="str">
        <f>IF(OR(A37="",NOT(ISNUMBER(B37)),NOT(ISNUMBER(D37))),"",ROUND(B37*D37,2))</f>
        <v/>
      </c>
      <c r="F37" s="10" t="str">
        <f>IF(A37="","",IF(OR(ISNUMBER(MATCH(A37,'Ingredienti'!$A$5:$A$154,0)),ISNUMBER(MATCH(A37,'Ricette base'!$H$5:$H$19,0))),IF(NOT(ISNUMBER(D37)),"prezzo mancante",IF(NOT(ISNUMBER(B37)),"quantità mancante",IF(ISNUMBER(MATCH(A37,'Ingredienti'!$A$5:$A$154,0)),"",IF(INDEX('Ricette base'!$K$5:$K$19,MATCH(A37,'Ricette base'!$H$5:$H$19,0))&gt;0,"ricetta base incompleta","")))),"non trovato"))</f>
        <v/>
      </c>
      <c r="K37" t="str">
        <f>IF('Ingredienti'!A37="","",'Ingredienti'!A37)</f>
        <v/>
      </c>
      <c r="L37">
        <f>IF(F37="",0,1)</f>
        <v>0</v>
      </c>
    </row>
    <row r="38" spans="1:12" x14ac:dyDescent="0.25">
      <c r="A38" s="5"/>
      <c r="B38" s="12"/>
      <c r="C38" t="str">
        <f>IF(A38="","",IF(ISNUMBER(MATCH(A38,'Ingredienti'!$A$5:$A$154,0)),INDEX('Ingredienti'!$B$5:$B$154,MATCH(A38,'Ingredienti'!$A$5:$A$154,0)),IF(ISNUMBER(MATCH(A38,'Ricette base'!$H$5:$H$19,0)),INDEX('Ricette base'!$I$5:$I$19,MATCH(A38,'Ricette base'!$H$5:$H$19,0)),"")))</f>
        <v/>
      </c>
      <c r="D38" s="13" t="str">
        <f>IF(A38="","",IF(ISNUMBER(MATCH(A38,'Ingredienti'!$A$5:$A$154,0)),INDEX('Ingredienti'!$G$5:$G$154,MATCH(A38,'Ingredienti'!$A$5:$A$154,0)),IF(ISNUMBER(MATCH(A38,'Ricette base'!$H$5:$H$19,0)),INDEX('Ricette base'!$J$5:$J$19,MATCH(A38,'Ricette base'!$H$5:$H$19,0)),"")))</f>
        <v/>
      </c>
      <c r="E38" s="15" t="str">
        <f>IF(OR(A38="",NOT(ISNUMBER(B38)),NOT(ISNUMBER(D38))),"",ROUND(B38*D38,2))</f>
        <v/>
      </c>
      <c r="F38" s="10" t="str">
        <f>IF(A38="","",IF(OR(ISNUMBER(MATCH(A38,'Ingredienti'!$A$5:$A$154,0)),ISNUMBER(MATCH(A38,'Ricette base'!$H$5:$H$19,0))),IF(NOT(ISNUMBER(D38)),"prezzo mancante",IF(NOT(ISNUMBER(B38)),"quantità mancante",IF(ISNUMBER(MATCH(A38,'Ingredienti'!$A$5:$A$154,0)),"",IF(INDEX('Ricette base'!$K$5:$K$19,MATCH(A38,'Ricette base'!$H$5:$H$19,0))&gt;0,"ricetta base incompleta","")))),"non trovato"))</f>
        <v/>
      </c>
      <c r="K38" t="str">
        <f>IF('Ingredienti'!A38="","",'Ingredienti'!A38)</f>
        <v/>
      </c>
      <c r="L38">
        <f>IF(F38="",0,1)</f>
        <v>0</v>
      </c>
    </row>
    <row r="39" spans="1:12" x14ac:dyDescent="0.25">
      <c r="A39" s="5"/>
      <c r="B39" s="12"/>
      <c r="C39" t="str">
        <f>IF(A39="","",IF(ISNUMBER(MATCH(A39,'Ingredienti'!$A$5:$A$154,0)),INDEX('Ingredienti'!$B$5:$B$154,MATCH(A39,'Ingredienti'!$A$5:$A$154,0)),IF(ISNUMBER(MATCH(A39,'Ricette base'!$H$5:$H$19,0)),INDEX('Ricette base'!$I$5:$I$19,MATCH(A39,'Ricette base'!$H$5:$H$19,0)),"")))</f>
        <v/>
      </c>
      <c r="D39" s="13" t="str">
        <f>IF(A39="","",IF(ISNUMBER(MATCH(A39,'Ingredienti'!$A$5:$A$154,0)),INDEX('Ingredienti'!$G$5:$G$154,MATCH(A39,'Ingredienti'!$A$5:$A$154,0)),IF(ISNUMBER(MATCH(A39,'Ricette base'!$H$5:$H$19,0)),INDEX('Ricette base'!$J$5:$J$19,MATCH(A39,'Ricette base'!$H$5:$H$19,0)),"")))</f>
        <v/>
      </c>
      <c r="E39" s="15" t="str">
        <f>IF(OR(A39="",NOT(ISNUMBER(B39)),NOT(ISNUMBER(D39))),"",ROUND(B39*D39,2))</f>
        <v/>
      </c>
      <c r="F39" s="10" t="str">
        <f>IF(A39="","",IF(OR(ISNUMBER(MATCH(A39,'Ingredienti'!$A$5:$A$154,0)),ISNUMBER(MATCH(A39,'Ricette base'!$H$5:$H$19,0))),IF(NOT(ISNUMBER(D39)),"prezzo mancante",IF(NOT(ISNUMBER(B39)),"quantità mancante",IF(ISNUMBER(MATCH(A39,'Ingredienti'!$A$5:$A$154,0)),"",IF(INDEX('Ricette base'!$K$5:$K$19,MATCH(A39,'Ricette base'!$H$5:$H$19,0))&gt;0,"ricetta base incompleta","")))),"non trovato"))</f>
        <v/>
      </c>
      <c r="K39" t="str">
        <f>IF('Ingredienti'!A39="","",'Ingredienti'!A39)</f>
        <v/>
      </c>
      <c r="L39">
        <f>IF(F39="",0,1)</f>
        <v>0</v>
      </c>
    </row>
    <row r="40" spans="1:12" x14ac:dyDescent="0.25">
      <c r="A40" s="5"/>
      <c r="B40" s="12"/>
      <c r="C40" t="str">
        <f>IF(A40="","",IF(ISNUMBER(MATCH(A40,'Ingredienti'!$A$5:$A$154,0)),INDEX('Ingredienti'!$B$5:$B$154,MATCH(A40,'Ingredienti'!$A$5:$A$154,0)),IF(ISNUMBER(MATCH(A40,'Ricette base'!$H$5:$H$19,0)),INDEX('Ricette base'!$I$5:$I$19,MATCH(A40,'Ricette base'!$H$5:$H$19,0)),"")))</f>
        <v/>
      </c>
      <c r="D40" s="13" t="str">
        <f>IF(A40="","",IF(ISNUMBER(MATCH(A40,'Ingredienti'!$A$5:$A$154,0)),INDEX('Ingredienti'!$G$5:$G$154,MATCH(A40,'Ingredienti'!$A$5:$A$154,0)),IF(ISNUMBER(MATCH(A40,'Ricette base'!$H$5:$H$19,0)),INDEX('Ricette base'!$J$5:$J$19,MATCH(A40,'Ricette base'!$H$5:$H$19,0)),"")))</f>
        <v/>
      </c>
      <c r="E40" s="15" t="str">
        <f>IF(OR(A40="",NOT(ISNUMBER(B40)),NOT(ISNUMBER(D40))),"",ROUND(B40*D40,2))</f>
        <v/>
      </c>
      <c r="F40" s="10" t="str">
        <f>IF(A40="","",IF(OR(ISNUMBER(MATCH(A40,'Ingredienti'!$A$5:$A$154,0)),ISNUMBER(MATCH(A40,'Ricette base'!$H$5:$H$19,0))),IF(NOT(ISNUMBER(D40)),"prezzo mancante",IF(NOT(ISNUMBER(B40)),"quantità mancante",IF(ISNUMBER(MATCH(A40,'Ingredienti'!$A$5:$A$154,0)),"",IF(INDEX('Ricette base'!$K$5:$K$19,MATCH(A40,'Ricette base'!$H$5:$H$19,0))&gt;0,"ricetta base incompleta","")))),"non trovato"))</f>
        <v/>
      </c>
      <c r="K40" t="str">
        <f>IF('Ingredienti'!A40="","",'Ingredienti'!A40)</f>
        <v/>
      </c>
      <c r="L40">
        <f>IF(F40="",0,1)</f>
        <v>0</v>
      </c>
    </row>
    <row r="41" spans="1:12" x14ac:dyDescent="0.25">
      <c r="A41" s="5"/>
      <c r="B41" s="12"/>
      <c r="C41" t="str">
        <f>IF(A41="","",IF(ISNUMBER(MATCH(A41,'Ingredienti'!$A$5:$A$154,0)),INDEX('Ingredienti'!$B$5:$B$154,MATCH(A41,'Ingredienti'!$A$5:$A$154,0)),IF(ISNUMBER(MATCH(A41,'Ricette base'!$H$5:$H$19,0)),INDEX('Ricette base'!$I$5:$I$19,MATCH(A41,'Ricette base'!$H$5:$H$19,0)),"")))</f>
        <v/>
      </c>
      <c r="D41" s="13" t="str">
        <f>IF(A41="","",IF(ISNUMBER(MATCH(A41,'Ingredienti'!$A$5:$A$154,0)),INDEX('Ingredienti'!$G$5:$G$154,MATCH(A41,'Ingredienti'!$A$5:$A$154,0)),IF(ISNUMBER(MATCH(A41,'Ricette base'!$H$5:$H$19,0)),INDEX('Ricette base'!$J$5:$J$19,MATCH(A41,'Ricette base'!$H$5:$H$19,0)),"")))</f>
        <v/>
      </c>
      <c r="E41" s="15" t="str">
        <f>IF(OR(A41="",NOT(ISNUMBER(B41)),NOT(ISNUMBER(D41))),"",ROUND(B41*D41,2))</f>
        <v/>
      </c>
      <c r="F41" s="10" t="str">
        <f>IF(A41="","",IF(OR(ISNUMBER(MATCH(A41,'Ingredienti'!$A$5:$A$154,0)),ISNUMBER(MATCH(A41,'Ricette base'!$H$5:$H$19,0))),IF(NOT(ISNUMBER(D41)),"prezzo mancante",IF(NOT(ISNUMBER(B41)),"quantità mancante",IF(ISNUMBER(MATCH(A41,'Ingredienti'!$A$5:$A$154,0)),"",IF(INDEX('Ricette base'!$K$5:$K$19,MATCH(A41,'Ricette base'!$H$5:$H$19,0))&gt;0,"ricetta base incompleta","")))),"non trovato"))</f>
        <v/>
      </c>
      <c r="K41" t="str">
        <f>IF('Ingredienti'!A41="","",'Ingredienti'!A41)</f>
        <v/>
      </c>
      <c r="L41">
        <f>IF(F41="",0,1)</f>
        <v>0</v>
      </c>
    </row>
    <row r="42" spans="1:11" x14ac:dyDescent="0.25">
      <c r="A42" s="16" t="s">
        <v>47</v>
      </c>
      <c r="E42" s="9">
        <f>IF(A25="","",ROUND(SUM(E27:E41),2))</f>
        <v>128.08</v>
      </c>
      <c r="K42" t="str">
        <f>IF('Ingredienti'!A42="","",'Ingredienti'!A42)</f>
        <v/>
      </c>
    </row>
    <row r="43" spans="1:11" x14ac:dyDescent="0.25">
      <c r="A43" s="16" t="s">
        <v>50</v>
      </c>
      <c r="E43" s="9">
        <f>IF(OR(A25="",NOT(ISNUMBER(C25))),"",IF(C25&lt;=0,"",ROUND(E42/C25,2)))</f>
        <v>6.4</v>
      </c>
      <c r="K43" t="str">
        <f>IF('Ingredienti'!A43="","",'Ingredienti'!A43)</f>
        <v/>
      </c>
    </row>
    <row r="44" spans="11:11" x14ac:dyDescent="0.25">
      <c r="K44" t="str">
        <f>IF('Ingredienti'!A44="","",'Ingredienti'!A44)</f>
        <v/>
      </c>
    </row>
    <row r="45" spans="1:11" x14ac:dyDescent="0.25">
      <c r="A45" s="11"/>
      <c r="B45" s="2" t="s">
        <v>52</v>
      </c>
      <c r="C45" s="5"/>
      <c r="D45" s="2" t="str">
        <f>IF(C45=1,"porzione","porzioni")</f>
        <v>porzioni</v>
      </c>
      <c r="E45" s="10" t="str">
        <f>IF(A45="","",IF(COUNTIF($H$5:$H$34,A45)&gt;1,"nome doppio, conta solo il primo",IF(NOT(ISNUMBER(C45)),"«dà … porzioni» mancante",IF(C45&lt;=0,"«dà … porzioni» mancante",IF(SUM(L47:L61)&gt;0,"controllare le righe con avviso","")))))</f>
        <v/>
      </c>
      <c r="K45" t="str">
        <f>IF('Ingredienti'!A45="","",'Ingredienti'!A45)</f>
        <v/>
      </c>
    </row>
    <row r="46" spans="1:11" x14ac:dyDescent="0.25">
      <c r="A46" s="4" t="s">
        <v>43</v>
      </c>
      <c r="B46" s="4" t="s">
        <v>44</v>
      </c>
      <c r="C46" s="4" t="s">
        <v>18</v>
      </c>
      <c r="D46" s="4" t="s">
        <v>45</v>
      </c>
      <c r="E46" s="4" t="s">
        <v>46</v>
      </c>
      <c r="F46" s="4" t="s">
        <v>24</v>
      </c>
      <c r="K46" t="str">
        <f>IF('Ingredienti'!A46="","",'Ingredienti'!A46)</f>
        <v/>
      </c>
    </row>
    <row r="47" spans="1:12" x14ac:dyDescent="0.25">
      <c r="A47" s="5"/>
      <c r="B47" s="12"/>
      <c r="C47" t="str">
        <f>IF(A47="","",IF(ISNUMBER(MATCH(A47,'Ingredienti'!$A$5:$A$154,0)),INDEX('Ingredienti'!$B$5:$B$154,MATCH(A47,'Ingredienti'!$A$5:$A$154,0)),IF(ISNUMBER(MATCH(A47,'Ricette base'!$H$5:$H$19,0)),INDEX('Ricette base'!$I$5:$I$19,MATCH(A47,'Ricette base'!$H$5:$H$19,0)),"")))</f>
        <v/>
      </c>
      <c r="D47" s="13" t="str">
        <f>IF(A47="","",IF(ISNUMBER(MATCH(A47,'Ingredienti'!$A$5:$A$154,0)),INDEX('Ingredienti'!$G$5:$G$154,MATCH(A47,'Ingredienti'!$A$5:$A$154,0)),IF(ISNUMBER(MATCH(A47,'Ricette base'!$H$5:$H$19,0)),INDEX('Ricette base'!$J$5:$J$19,MATCH(A47,'Ricette base'!$H$5:$H$19,0)),"")))</f>
        <v/>
      </c>
      <c r="E47" s="15" t="str">
        <f>IF(OR(A47="",NOT(ISNUMBER(B47)),NOT(ISNUMBER(D47))),"",ROUND(B47*D47,2))</f>
        <v/>
      </c>
      <c r="F47" s="10" t="str">
        <f>IF(A47="","",IF(OR(ISNUMBER(MATCH(A47,'Ingredienti'!$A$5:$A$154,0)),ISNUMBER(MATCH(A47,'Ricette base'!$H$5:$H$19,0))),IF(NOT(ISNUMBER(D47)),"prezzo mancante",IF(NOT(ISNUMBER(B47)),"quantità mancante",IF(ISNUMBER(MATCH(A47,'Ingredienti'!$A$5:$A$154,0)),"",IF(INDEX('Ricette base'!$K$5:$K$19,MATCH(A47,'Ricette base'!$H$5:$H$19,0))&gt;0,"ricetta base incompleta","")))),"non trovato"))</f>
        <v/>
      </c>
      <c r="K47" t="str">
        <f>IF('Ingredienti'!A47="","",'Ingredienti'!A47)</f>
        <v/>
      </c>
      <c r="L47">
        <f>IF(F47="",0,1)</f>
        <v>0</v>
      </c>
    </row>
    <row r="48" spans="1:12" x14ac:dyDescent="0.25">
      <c r="A48" s="5"/>
      <c r="B48" s="12"/>
      <c r="C48" t="str">
        <f>IF(A48="","",IF(ISNUMBER(MATCH(A48,'Ingredienti'!$A$5:$A$154,0)),INDEX('Ingredienti'!$B$5:$B$154,MATCH(A48,'Ingredienti'!$A$5:$A$154,0)),IF(ISNUMBER(MATCH(A48,'Ricette base'!$H$5:$H$19,0)),INDEX('Ricette base'!$I$5:$I$19,MATCH(A48,'Ricette base'!$H$5:$H$19,0)),"")))</f>
        <v/>
      </c>
      <c r="D48" s="13" t="str">
        <f>IF(A48="","",IF(ISNUMBER(MATCH(A48,'Ingredienti'!$A$5:$A$154,0)),INDEX('Ingredienti'!$G$5:$G$154,MATCH(A48,'Ingredienti'!$A$5:$A$154,0)),IF(ISNUMBER(MATCH(A48,'Ricette base'!$H$5:$H$19,0)),INDEX('Ricette base'!$J$5:$J$19,MATCH(A48,'Ricette base'!$H$5:$H$19,0)),"")))</f>
        <v/>
      </c>
      <c r="E48" s="15" t="str">
        <f>IF(OR(A48="",NOT(ISNUMBER(B48)),NOT(ISNUMBER(D48))),"",ROUND(B48*D48,2))</f>
        <v/>
      </c>
      <c r="F48" s="10" t="str">
        <f>IF(A48="","",IF(OR(ISNUMBER(MATCH(A48,'Ingredienti'!$A$5:$A$154,0)),ISNUMBER(MATCH(A48,'Ricette base'!$H$5:$H$19,0))),IF(NOT(ISNUMBER(D48)),"prezzo mancante",IF(NOT(ISNUMBER(B48)),"quantità mancante",IF(ISNUMBER(MATCH(A48,'Ingredienti'!$A$5:$A$154,0)),"",IF(INDEX('Ricette base'!$K$5:$K$19,MATCH(A48,'Ricette base'!$H$5:$H$19,0))&gt;0,"ricetta base incompleta","")))),"non trovato"))</f>
        <v/>
      </c>
      <c r="K48" t="str">
        <f>IF('Ingredienti'!A48="","",'Ingredienti'!A48)</f>
        <v/>
      </c>
      <c r="L48">
        <f>IF(F48="",0,1)</f>
        <v>0</v>
      </c>
    </row>
    <row r="49" spans="1:12" x14ac:dyDescent="0.25">
      <c r="A49" s="5"/>
      <c r="B49" s="12"/>
      <c r="C49" t="str">
        <f>IF(A49="","",IF(ISNUMBER(MATCH(A49,'Ingredienti'!$A$5:$A$154,0)),INDEX('Ingredienti'!$B$5:$B$154,MATCH(A49,'Ingredienti'!$A$5:$A$154,0)),IF(ISNUMBER(MATCH(A49,'Ricette base'!$H$5:$H$19,0)),INDEX('Ricette base'!$I$5:$I$19,MATCH(A49,'Ricette base'!$H$5:$H$19,0)),"")))</f>
        <v/>
      </c>
      <c r="D49" s="13" t="str">
        <f>IF(A49="","",IF(ISNUMBER(MATCH(A49,'Ingredienti'!$A$5:$A$154,0)),INDEX('Ingredienti'!$G$5:$G$154,MATCH(A49,'Ingredienti'!$A$5:$A$154,0)),IF(ISNUMBER(MATCH(A49,'Ricette base'!$H$5:$H$19,0)),INDEX('Ricette base'!$J$5:$J$19,MATCH(A49,'Ricette base'!$H$5:$H$19,0)),"")))</f>
        <v/>
      </c>
      <c r="E49" s="15" t="str">
        <f>IF(OR(A49="",NOT(ISNUMBER(B49)),NOT(ISNUMBER(D49))),"",ROUND(B49*D49,2))</f>
        <v/>
      </c>
      <c r="F49" s="10" t="str">
        <f>IF(A49="","",IF(OR(ISNUMBER(MATCH(A49,'Ingredienti'!$A$5:$A$154,0)),ISNUMBER(MATCH(A49,'Ricette base'!$H$5:$H$19,0))),IF(NOT(ISNUMBER(D49)),"prezzo mancante",IF(NOT(ISNUMBER(B49)),"quantità mancante",IF(ISNUMBER(MATCH(A49,'Ingredienti'!$A$5:$A$154,0)),"",IF(INDEX('Ricette base'!$K$5:$K$19,MATCH(A49,'Ricette base'!$H$5:$H$19,0))&gt;0,"ricetta base incompleta","")))),"non trovato"))</f>
        <v/>
      </c>
      <c r="K49" t="str">
        <f>IF('Ingredienti'!A49="","",'Ingredienti'!A49)</f>
        <v/>
      </c>
      <c r="L49">
        <f>IF(F49="",0,1)</f>
        <v>0</v>
      </c>
    </row>
    <row r="50" spans="1:12" x14ac:dyDescent="0.25">
      <c r="A50" s="5"/>
      <c r="B50" s="12"/>
      <c r="C50" t="str">
        <f>IF(A50="","",IF(ISNUMBER(MATCH(A50,'Ingredienti'!$A$5:$A$154,0)),INDEX('Ingredienti'!$B$5:$B$154,MATCH(A50,'Ingredienti'!$A$5:$A$154,0)),IF(ISNUMBER(MATCH(A50,'Ricette base'!$H$5:$H$19,0)),INDEX('Ricette base'!$I$5:$I$19,MATCH(A50,'Ricette base'!$H$5:$H$19,0)),"")))</f>
        <v/>
      </c>
      <c r="D50" s="13" t="str">
        <f>IF(A50="","",IF(ISNUMBER(MATCH(A50,'Ingredienti'!$A$5:$A$154,0)),INDEX('Ingredienti'!$G$5:$G$154,MATCH(A50,'Ingredienti'!$A$5:$A$154,0)),IF(ISNUMBER(MATCH(A50,'Ricette base'!$H$5:$H$19,0)),INDEX('Ricette base'!$J$5:$J$19,MATCH(A50,'Ricette base'!$H$5:$H$19,0)),"")))</f>
        <v/>
      </c>
      <c r="E50" s="15" t="str">
        <f>IF(OR(A50="",NOT(ISNUMBER(B50)),NOT(ISNUMBER(D50))),"",ROUND(B50*D50,2))</f>
        <v/>
      </c>
      <c r="F50" s="10" t="str">
        <f>IF(A50="","",IF(OR(ISNUMBER(MATCH(A50,'Ingredienti'!$A$5:$A$154,0)),ISNUMBER(MATCH(A50,'Ricette base'!$H$5:$H$19,0))),IF(NOT(ISNUMBER(D50)),"prezzo mancante",IF(NOT(ISNUMBER(B50)),"quantità mancante",IF(ISNUMBER(MATCH(A50,'Ingredienti'!$A$5:$A$154,0)),"",IF(INDEX('Ricette base'!$K$5:$K$19,MATCH(A50,'Ricette base'!$H$5:$H$19,0))&gt;0,"ricetta base incompleta","")))),"non trovato"))</f>
        <v/>
      </c>
      <c r="K50" t="str">
        <f>IF('Ingredienti'!A50="","",'Ingredienti'!A50)</f>
        <v/>
      </c>
      <c r="L50">
        <f>IF(F50="",0,1)</f>
        <v>0</v>
      </c>
    </row>
    <row r="51" spans="1:12" x14ac:dyDescent="0.25">
      <c r="A51" s="5"/>
      <c r="B51" s="12"/>
      <c r="C51" t="str">
        <f>IF(A51="","",IF(ISNUMBER(MATCH(A51,'Ingredienti'!$A$5:$A$154,0)),INDEX('Ingredienti'!$B$5:$B$154,MATCH(A51,'Ingredienti'!$A$5:$A$154,0)),IF(ISNUMBER(MATCH(A51,'Ricette base'!$H$5:$H$19,0)),INDEX('Ricette base'!$I$5:$I$19,MATCH(A51,'Ricette base'!$H$5:$H$19,0)),"")))</f>
        <v/>
      </c>
      <c r="D51" s="13" t="str">
        <f>IF(A51="","",IF(ISNUMBER(MATCH(A51,'Ingredienti'!$A$5:$A$154,0)),INDEX('Ingredienti'!$G$5:$G$154,MATCH(A51,'Ingredienti'!$A$5:$A$154,0)),IF(ISNUMBER(MATCH(A51,'Ricette base'!$H$5:$H$19,0)),INDEX('Ricette base'!$J$5:$J$19,MATCH(A51,'Ricette base'!$H$5:$H$19,0)),"")))</f>
        <v/>
      </c>
      <c r="E51" s="15" t="str">
        <f>IF(OR(A51="",NOT(ISNUMBER(B51)),NOT(ISNUMBER(D51))),"",ROUND(B51*D51,2))</f>
        <v/>
      </c>
      <c r="F51" s="10" t="str">
        <f>IF(A51="","",IF(OR(ISNUMBER(MATCH(A51,'Ingredienti'!$A$5:$A$154,0)),ISNUMBER(MATCH(A51,'Ricette base'!$H$5:$H$19,0))),IF(NOT(ISNUMBER(D51)),"prezzo mancante",IF(NOT(ISNUMBER(B51)),"quantità mancante",IF(ISNUMBER(MATCH(A51,'Ingredienti'!$A$5:$A$154,0)),"",IF(INDEX('Ricette base'!$K$5:$K$19,MATCH(A51,'Ricette base'!$H$5:$H$19,0))&gt;0,"ricetta base incompleta","")))),"non trovato"))</f>
        <v/>
      </c>
      <c r="K51" t="str">
        <f>IF('Ingredienti'!A51="","",'Ingredienti'!A51)</f>
        <v/>
      </c>
      <c r="L51">
        <f>IF(F51="",0,1)</f>
        <v>0</v>
      </c>
    </row>
    <row r="52" spans="1:12" x14ac:dyDescent="0.25">
      <c r="A52" s="5"/>
      <c r="B52" s="12"/>
      <c r="C52" t="str">
        <f>IF(A52="","",IF(ISNUMBER(MATCH(A52,'Ingredienti'!$A$5:$A$154,0)),INDEX('Ingredienti'!$B$5:$B$154,MATCH(A52,'Ingredienti'!$A$5:$A$154,0)),IF(ISNUMBER(MATCH(A52,'Ricette base'!$H$5:$H$19,0)),INDEX('Ricette base'!$I$5:$I$19,MATCH(A52,'Ricette base'!$H$5:$H$19,0)),"")))</f>
        <v/>
      </c>
      <c r="D52" s="13" t="str">
        <f>IF(A52="","",IF(ISNUMBER(MATCH(A52,'Ingredienti'!$A$5:$A$154,0)),INDEX('Ingredienti'!$G$5:$G$154,MATCH(A52,'Ingredienti'!$A$5:$A$154,0)),IF(ISNUMBER(MATCH(A52,'Ricette base'!$H$5:$H$19,0)),INDEX('Ricette base'!$J$5:$J$19,MATCH(A52,'Ricette base'!$H$5:$H$19,0)),"")))</f>
        <v/>
      </c>
      <c r="E52" s="15" t="str">
        <f>IF(OR(A52="",NOT(ISNUMBER(B52)),NOT(ISNUMBER(D52))),"",ROUND(B52*D52,2))</f>
        <v/>
      </c>
      <c r="F52" s="10" t="str">
        <f>IF(A52="","",IF(OR(ISNUMBER(MATCH(A52,'Ingredienti'!$A$5:$A$154,0)),ISNUMBER(MATCH(A52,'Ricette base'!$H$5:$H$19,0))),IF(NOT(ISNUMBER(D52)),"prezzo mancante",IF(NOT(ISNUMBER(B52)),"quantità mancante",IF(ISNUMBER(MATCH(A52,'Ingredienti'!$A$5:$A$154,0)),"",IF(INDEX('Ricette base'!$K$5:$K$19,MATCH(A52,'Ricette base'!$H$5:$H$19,0))&gt;0,"ricetta base incompleta","")))),"non trovato"))</f>
        <v/>
      </c>
      <c r="K52" t="str">
        <f>IF('Ingredienti'!A52="","",'Ingredienti'!A52)</f>
        <v/>
      </c>
      <c r="L52">
        <f>IF(F52="",0,1)</f>
        <v>0</v>
      </c>
    </row>
    <row r="53" spans="1:12" x14ac:dyDescent="0.25">
      <c r="A53" s="5"/>
      <c r="B53" s="12"/>
      <c r="C53" t="str">
        <f>IF(A53="","",IF(ISNUMBER(MATCH(A53,'Ingredienti'!$A$5:$A$154,0)),INDEX('Ingredienti'!$B$5:$B$154,MATCH(A53,'Ingredienti'!$A$5:$A$154,0)),IF(ISNUMBER(MATCH(A53,'Ricette base'!$H$5:$H$19,0)),INDEX('Ricette base'!$I$5:$I$19,MATCH(A53,'Ricette base'!$H$5:$H$19,0)),"")))</f>
        <v/>
      </c>
      <c r="D53" s="13" t="str">
        <f>IF(A53="","",IF(ISNUMBER(MATCH(A53,'Ingredienti'!$A$5:$A$154,0)),INDEX('Ingredienti'!$G$5:$G$154,MATCH(A53,'Ingredienti'!$A$5:$A$154,0)),IF(ISNUMBER(MATCH(A53,'Ricette base'!$H$5:$H$19,0)),INDEX('Ricette base'!$J$5:$J$19,MATCH(A53,'Ricette base'!$H$5:$H$19,0)),"")))</f>
        <v/>
      </c>
      <c r="E53" s="15" t="str">
        <f>IF(OR(A53="",NOT(ISNUMBER(B53)),NOT(ISNUMBER(D53))),"",ROUND(B53*D53,2))</f>
        <v/>
      </c>
      <c r="F53" s="10" t="str">
        <f>IF(A53="","",IF(OR(ISNUMBER(MATCH(A53,'Ingredienti'!$A$5:$A$154,0)),ISNUMBER(MATCH(A53,'Ricette base'!$H$5:$H$19,0))),IF(NOT(ISNUMBER(D53)),"prezzo mancante",IF(NOT(ISNUMBER(B53)),"quantità mancante",IF(ISNUMBER(MATCH(A53,'Ingredienti'!$A$5:$A$154,0)),"",IF(INDEX('Ricette base'!$K$5:$K$19,MATCH(A53,'Ricette base'!$H$5:$H$19,0))&gt;0,"ricetta base incompleta","")))),"non trovato"))</f>
        <v/>
      </c>
      <c r="K53" t="str">
        <f>IF('Ingredienti'!A53="","",'Ingredienti'!A53)</f>
        <v/>
      </c>
      <c r="L53">
        <f>IF(F53="",0,1)</f>
        <v>0</v>
      </c>
    </row>
    <row r="54" spans="1:12" x14ac:dyDescent="0.25">
      <c r="A54" s="5"/>
      <c r="B54" s="12"/>
      <c r="C54" t="str">
        <f>IF(A54="","",IF(ISNUMBER(MATCH(A54,'Ingredienti'!$A$5:$A$154,0)),INDEX('Ingredienti'!$B$5:$B$154,MATCH(A54,'Ingredienti'!$A$5:$A$154,0)),IF(ISNUMBER(MATCH(A54,'Ricette base'!$H$5:$H$19,0)),INDEX('Ricette base'!$I$5:$I$19,MATCH(A54,'Ricette base'!$H$5:$H$19,0)),"")))</f>
        <v/>
      </c>
      <c r="D54" s="13" t="str">
        <f>IF(A54="","",IF(ISNUMBER(MATCH(A54,'Ingredienti'!$A$5:$A$154,0)),INDEX('Ingredienti'!$G$5:$G$154,MATCH(A54,'Ingredienti'!$A$5:$A$154,0)),IF(ISNUMBER(MATCH(A54,'Ricette base'!$H$5:$H$19,0)),INDEX('Ricette base'!$J$5:$J$19,MATCH(A54,'Ricette base'!$H$5:$H$19,0)),"")))</f>
        <v/>
      </c>
      <c r="E54" s="15" t="str">
        <f>IF(OR(A54="",NOT(ISNUMBER(B54)),NOT(ISNUMBER(D54))),"",ROUND(B54*D54,2))</f>
        <v/>
      </c>
      <c r="F54" s="10" t="str">
        <f>IF(A54="","",IF(OR(ISNUMBER(MATCH(A54,'Ingredienti'!$A$5:$A$154,0)),ISNUMBER(MATCH(A54,'Ricette base'!$H$5:$H$19,0))),IF(NOT(ISNUMBER(D54)),"prezzo mancante",IF(NOT(ISNUMBER(B54)),"quantità mancante",IF(ISNUMBER(MATCH(A54,'Ingredienti'!$A$5:$A$154,0)),"",IF(INDEX('Ricette base'!$K$5:$K$19,MATCH(A54,'Ricette base'!$H$5:$H$19,0))&gt;0,"ricetta base incompleta","")))),"non trovato"))</f>
        <v/>
      </c>
      <c r="K54" t="str">
        <f>IF('Ingredienti'!A54="","",'Ingredienti'!A54)</f>
        <v/>
      </c>
      <c r="L54">
        <f>IF(F54="",0,1)</f>
        <v>0</v>
      </c>
    </row>
    <row r="55" spans="1:12" x14ac:dyDescent="0.25">
      <c r="A55" s="5"/>
      <c r="B55" s="12"/>
      <c r="C55" t="str">
        <f>IF(A55="","",IF(ISNUMBER(MATCH(A55,'Ingredienti'!$A$5:$A$154,0)),INDEX('Ingredienti'!$B$5:$B$154,MATCH(A55,'Ingredienti'!$A$5:$A$154,0)),IF(ISNUMBER(MATCH(A55,'Ricette base'!$H$5:$H$19,0)),INDEX('Ricette base'!$I$5:$I$19,MATCH(A55,'Ricette base'!$H$5:$H$19,0)),"")))</f>
        <v/>
      </c>
      <c r="D55" s="13" t="str">
        <f>IF(A55="","",IF(ISNUMBER(MATCH(A55,'Ingredienti'!$A$5:$A$154,0)),INDEX('Ingredienti'!$G$5:$G$154,MATCH(A55,'Ingredienti'!$A$5:$A$154,0)),IF(ISNUMBER(MATCH(A55,'Ricette base'!$H$5:$H$19,0)),INDEX('Ricette base'!$J$5:$J$19,MATCH(A55,'Ricette base'!$H$5:$H$19,0)),"")))</f>
        <v/>
      </c>
      <c r="E55" s="15" t="str">
        <f>IF(OR(A55="",NOT(ISNUMBER(B55)),NOT(ISNUMBER(D55))),"",ROUND(B55*D55,2))</f>
        <v/>
      </c>
      <c r="F55" s="10" t="str">
        <f>IF(A55="","",IF(OR(ISNUMBER(MATCH(A55,'Ingredienti'!$A$5:$A$154,0)),ISNUMBER(MATCH(A55,'Ricette base'!$H$5:$H$19,0))),IF(NOT(ISNUMBER(D55)),"prezzo mancante",IF(NOT(ISNUMBER(B55)),"quantità mancante",IF(ISNUMBER(MATCH(A55,'Ingredienti'!$A$5:$A$154,0)),"",IF(INDEX('Ricette base'!$K$5:$K$19,MATCH(A55,'Ricette base'!$H$5:$H$19,0))&gt;0,"ricetta base incompleta","")))),"non trovato"))</f>
        <v/>
      </c>
      <c r="K55" t="str">
        <f>IF('Ingredienti'!A55="","",'Ingredienti'!A55)</f>
        <v/>
      </c>
      <c r="L55">
        <f>IF(F55="",0,1)</f>
        <v>0</v>
      </c>
    </row>
    <row r="56" spans="1:12" x14ac:dyDescent="0.25">
      <c r="A56" s="5"/>
      <c r="B56" s="12"/>
      <c r="C56" t="str">
        <f>IF(A56="","",IF(ISNUMBER(MATCH(A56,'Ingredienti'!$A$5:$A$154,0)),INDEX('Ingredienti'!$B$5:$B$154,MATCH(A56,'Ingredienti'!$A$5:$A$154,0)),IF(ISNUMBER(MATCH(A56,'Ricette base'!$H$5:$H$19,0)),INDEX('Ricette base'!$I$5:$I$19,MATCH(A56,'Ricette base'!$H$5:$H$19,0)),"")))</f>
        <v/>
      </c>
      <c r="D56" s="13" t="str">
        <f>IF(A56="","",IF(ISNUMBER(MATCH(A56,'Ingredienti'!$A$5:$A$154,0)),INDEX('Ingredienti'!$G$5:$G$154,MATCH(A56,'Ingredienti'!$A$5:$A$154,0)),IF(ISNUMBER(MATCH(A56,'Ricette base'!$H$5:$H$19,0)),INDEX('Ricette base'!$J$5:$J$19,MATCH(A56,'Ricette base'!$H$5:$H$19,0)),"")))</f>
        <v/>
      </c>
      <c r="E56" s="15" t="str">
        <f>IF(OR(A56="",NOT(ISNUMBER(B56)),NOT(ISNUMBER(D56))),"",ROUND(B56*D56,2))</f>
        <v/>
      </c>
      <c r="F56" s="10" t="str">
        <f>IF(A56="","",IF(OR(ISNUMBER(MATCH(A56,'Ingredienti'!$A$5:$A$154,0)),ISNUMBER(MATCH(A56,'Ricette base'!$H$5:$H$19,0))),IF(NOT(ISNUMBER(D56)),"prezzo mancante",IF(NOT(ISNUMBER(B56)),"quantità mancante",IF(ISNUMBER(MATCH(A56,'Ingredienti'!$A$5:$A$154,0)),"",IF(INDEX('Ricette base'!$K$5:$K$19,MATCH(A56,'Ricette base'!$H$5:$H$19,0))&gt;0,"ricetta base incompleta","")))),"non trovato"))</f>
        <v/>
      </c>
      <c r="K56" t="str">
        <f>IF('Ingredienti'!A56="","",'Ingredienti'!A56)</f>
        <v/>
      </c>
      <c r="L56">
        <f>IF(F56="",0,1)</f>
        <v>0</v>
      </c>
    </row>
    <row r="57" spans="1:12" x14ac:dyDescent="0.25">
      <c r="A57" s="5"/>
      <c r="B57" s="12"/>
      <c r="C57" t="str">
        <f>IF(A57="","",IF(ISNUMBER(MATCH(A57,'Ingredienti'!$A$5:$A$154,0)),INDEX('Ingredienti'!$B$5:$B$154,MATCH(A57,'Ingredienti'!$A$5:$A$154,0)),IF(ISNUMBER(MATCH(A57,'Ricette base'!$H$5:$H$19,0)),INDEX('Ricette base'!$I$5:$I$19,MATCH(A57,'Ricette base'!$H$5:$H$19,0)),"")))</f>
        <v/>
      </c>
      <c r="D57" s="13" t="str">
        <f>IF(A57="","",IF(ISNUMBER(MATCH(A57,'Ingredienti'!$A$5:$A$154,0)),INDEX('Ingredienti'!$G$5:$G$154,MATCH(A57,'Ingredienti'!$A$5:$A$154,0)),IF(ISNUMBER(MATCH(A57,'Ricette base'!$H$5:$H$19,0)),INDEX('Ricette base'!$J$5:$J$19,MATCH(A57,'Ricette base'!$H$5:$H$19,0)),"")))</f>
        <v/>
      </c>
      <c r="E57" s="15" t="str">
        <f>IF(OR(A57="",NOT(ISNUMBER(B57)),NOT(ISNUMBER(D57))),"",ROUND(B57*D57,2))</f>
        <v/>
      </c>
      <c r="F57" s="10" t="str">
        <f>IF(A57="","",IF(OR(ISNUMBER(MATCH(A57,'Ingredienti'!$A$5:$A$154,0)),ISNUMBER(MATCH(A57,'Ricette base'!$H$5:$H$19,0))),IF(NOT(ISNUMBER(D57)),"prezzo mancante",IF(NOT(ISNUMBER(B57)),"quantità mancante",IF(ISNUMBER(MATCH(A57,'Ingredienti'!$A$5:$A$154,0)),"",IF(INDEX('Ricette base'!$K$5:$K$19,MATCH(A57,'Ricette base'!$H$5:$H$19,0))&gt;0,"ricetta base incompleta","")))),"non trovato"))</f>
        <v/>
      </c>
      <c r="K57" t="str">
        <f>IF('Ingredienti'!A57="","",'Ingredienti'!A57)</f>
        <v/>
      </c>
      <c r="L57">
        <f>IF(F57="",0,1)</f>
        <v>0</v>
      </c>
    </row>
    <row r="58" spans="1:12" x14ac:dyDescent="0.25">
      <c r="A58" s="5"/>
      <c r="B58" s="12"/>
      <c r="C58" t="str">
        <f>IF(A58="","",IF(ISNUMBER(MATCH(A58,'Ingredienti'!$A$5:$A$154,0)),INDEX('Ingredienti'!$B$5:$B$154,MATCH(A58,'Ingredienti'!$A$5:$A$154,0)),IF(ISNUMBER(MATCH(A58,'Ricette base'!$H$5:$H$19,0)),INDEX('Ricette base'!$I$5:$I$19,MATCH(A58,'Ricette base'!$H$5:$H$19,0)),"")))</f>
        <v/>
      </c>
      <c r="D58" s="13" t="str">
        <f>IF(A58="","",IF(ISNUMBER(MATCH(A58,'Ingredienti'!$A$5:$A$154,0)),INDEX('Ingredienti'!$G$5:$G$154,MATCH(A58,'Ingredienti'!$A$5:$A$154,0)),IF(ISNUMBER(MATCH(A58,'Ricette base'!$H$5:$H$19,0)),INDEX('Ricette base'!$J$5:$J$19,MATCH(A58,'Ricette base'!$H$5:$H$19,0)),"")))</f>
        <v/>
      </c>
      <c r="E58" s="15" t="str">
        <f>IF(OR(A58="",NOT(ISNUMBER(B58)),NOT(ISNUMBER(D58))),"",ROUND(B58*D58,2))</f>
        <v/>
      </c>
      <c r="F58" s="10" t="str">
        <f>IF(A58="","",IF(OR(ISNUMBER(MATCH(A58,'Ingredienti'!$A$5:$A$154,0)),ISNUMBER(MATCH(A58,'Ricette base'!$H$5:$H$19,0))),IF(NOT(ISNUMBER(D58)),"prezzo mancante",IF(NOT(ISNUMBER(B58)),"quantità mancante",IF(ISNUMBER(MATCH(A58,'Ingredienti'!$A$5:$A$154,0)),"",IF(INDEX('Ricette base'!$K$5:$K$19,MATCH(A58,'Ricette base'!$H$5:$H$19,0))&gt;0,"ricetta base incompleta","")))),"non trovato"))</f>
        <v/>
      </c>
      <c r="K58" t="str">
        <f>IF('Ingredienti'!A58="","",'Ingredienti'!A58)</f>
        <v/>
      </c>
      <c r="L58">
        <f>IF(F58="",0,1)</f>
        <v>0</v>
      </c>
    </row>
    <row r="59" spans="1:12" x14ac:dyDescent="0.25">
      <c r="A59" s="5"/>
      <c r="B59" s="12"/>
      <c r="C59" t="str">
        <f>IF(A59="","",IF(ISNUMBER(MATCH(A59,'Ingredienti'!$A$5:$A$154,0)),INDEX('Ingredienti'!$B$5:$B$154,MATCH(A59,'Ingredienti'!$A$5:$A$154,0)),IF(ISNUMBER(MATCH(A59,'Ricette base'!$H$5:$H$19,0)),INDEX('Ricette base'!$I$5:$I$19,MATCH(A59,'Ricette base'!$H$5:$H$19,0)),"")))</f>
        <v/>
      </c>
      <c r="D59" s="13" t="str">
        <f>IF(A59="","",IF(ISNUMBER(MATCH(A59,'Ingredienti'!$A$5:$A$154,0)),INDEX('Ingredienti'!$G$5:$G$154,MATCH(A59,'Ingredienti'!$A$5:$A$154,0)),IF(ISNUMBER(MATCH(A59,'Ricette base'!$H$5:$H$19,0)),INDEX('Ricette base'!$J$5:$J$19,MATCH(A59,'Ricette base'!$H$5:$H$19,0)),"")))</f>
        <v/>
      </c>
      <c r="E59" s="15" t="str">
        <f>IF(OR(A59="",NOT(ISNUMBER(B59)),NOT(ISNUMBER(D59))),"",ROUND(B59*D59,2))</f>
        <v/>
      </c>
      <c r="F59" s="10" t="str">
        <f>IF(A59="","",IF(OR(ISNUMBER(MATCH(A59,'Ingredienti'!$A$5:$A$154,0)),ISNUMBER(MATCH(A59,'Ricette base'!$H$5:$H$19,0))),IF(NOT(ISNUMBER(D59)),"prezzo mancante",IF(NOT(ISNUMBER(B59)),"quantità mancante",IF(ISNUMBER(MATCH(A59,'Ingredienti'!$A$5:$A$154,0)),"",IF(INDEX('Ricette base'!$K$5:$K$19,MATCH(A59,'Ricette base'!$H$5:$H$19,0))&gt;0,"ricetta base incompleta","")))),"non trovato"))</f>
        <v/>
      </c>
      <c r="K59" t="str">
        <f>IF('Ingredienti'!A59="","",'Ingredienti'!A59)</f>
        <v/>
      </c>
      <c r="L59">
        <f>IF(F59="",0,1)</f>
        <v>0</v>
      </c>
    </row>
    <row r="60" spans="1:12" x14ac:dyDescent="0.25">
      <c r="A60" s="5"/>
      <c r="B60" s="12"/>
      <c r="C60" t="str">
        <f>IF(A60="","",IF(ISNUMBER(MATCH(A60,'Ingredienti'!$A$5:$A$154,0)),INDEX('Ingredienti'!$B$5:$B$154,MATCH(A60,'Ingredienti'!$A$5:$A$154,0)),IF(ISNUMBER(MATCH(A60,'Ricette base'!$H$5:$H$19,0)),INDEX('Ricette base'!$I$5:$I$19,MATCH(A60,'Ricette base'!$H$5:$H$19,0)),"")))</f>
        <v/>
      </c>
      <c r="D60" s="13" t="str">
        <f>IF(A60="","",IF(ISNUMBER(MATCH(A60,'Ingredienti'!$A$5:$A$154,0)),INDEX('Ingredienti'!$G$5:$G$154,MATCH(A60,'Ingredienti'!$A$5:$A$154,0)),IF(ISNUMBER(MATCH(A60,'Ricette base'!$H$5:$H$19,0)),INDEX('Ricette base'!$J$5:$J$19,MATCH(A60,'Ricette base'!$H$5:$H$19,0)),"")))</f>
        <v/>
      </c>
      <c r="E60" s="15" t="str">
        <f>IF(OR(A60="",NOT(ISNUMBER(B60)),NOT(ISNUMBER(D60))),"",ROUND(B60*D60,2))</f>
        <v/>
      </c>
      <c r="F60" s="10" t="str">
        <f>IF(A60="","",IF(OR(ISNUMBER(MATCH(A60,'Ingredienti'!$A$5:$A$154,0)),ISNUMBER(MATCH(A60,'Ricette base'!$H$5:$H$19,0))),IF(NOT(ISNUMBER(D60)),"prezzo mancante",IF(NOT(ISNUMBER(B60)),"quantità mancante",IF(ISNUMBER(MATCH(A60,'Ingredienti'!$A$5:$A$154,0)),"",IF(INDEX('Ricette base'!$K$5:$K$19,MATCH(A60,'Ricette base'!$H$5:$H$19,0))&gt;0,"ricetta base incompleta","")))),"non trovato"))</f>
        <v/>
      </c>
      <c r="K60" t="str">
        <f>IF('Ingredienti'!A60="","",'Ingredienti'!A60)</f>
        <v/>
      </c>
      <c r="L60">
        <f>IF(F60="",0,1)</f>
        <v>0</v>
      </c>
    </row>
    <row r="61" spans="1:12" x14ac:dyDescent="0.25">
      <c r="A61" s="5"/>
      <c r="B61" s="12"/>
      <c r="C61" t="str">
        <f>IF(A61="","",IF(ISNUMBER(MATCH(A61,'Ingredienti'!$A$5:$A$154,0)),INDEX('Ingredienti'!$B$5:$B$154,MATCH(A61,'Ingredienti'!$A$5:$A$154,0)),IF(ISNUMBER(MATCH(A61,'Ricette base'!$H$5:$H$19,0)),INDEX('Ricette base'!$I$5:$I$19,MATCH(A61,'Ricette base'!$H$5:$H$19,0)),"")))</f>
        <v/>
      </c>
      <c r="D61" s="13" t="str">
        <f>IF(A61="","",IF(ISNUMBER(MATCH(A61,'Ingredienti'!$A$5:$A$154,0)),INDEX('Ingredienti'!$G$5:$G$154,MATCH(A61,'Ingredienti'!$A$5:$A$154,0)),IF(ISNUMBER(MATCH(A61,'Ricette base'!$H$5:$H$19,0)),INDEX('Ricette base'!$J$5:$J$19,MATCH(A61,'Ricette base'!$H$5:$H$19,0)),"")))</f>
        <v/>
      </c>
      <c r="E61" s="15" t="str">
        <f>IF(OR(A61="",NOT(ISNUMBER(B61)),NOT(ISNUMBER(D61))),"",ROUND(B61*D61,2))</f>
        <v/>
      </c>
      <c r="F61" s="10" t="str">
        <f>IF(A61="","",IF(OR(ISNUMBER(MATCH(A61,'Ingredienti'!$A$5:$A$154,0)),ISNUMBER(MATCH(A61,'Ricette base'!$H$5:$H$19,0))),IF(NOT(ISNUMBER(D61)),"prezzo mancante",IF(NOT(ISNUMBER(B61)),"quantità mancante",IF(ISNUMBER(MATCH(A61,'Ingredienti'!$A$5:$A$154,0)),"",IF(INDEX('Ricette base'!$K$5:$K$19,MATCH(A61,'Ricette base'!$H$5:$H$19,0))&gt;0,"ricetta base incompleta","")))),"non trovato"))</f>
        <v/>
      </c>
      <c r="K61" t="str">
        <f>IF('Ingredienti'!A61="","",'Ingredienti'!A61)</f>
        <v/>
      </c>
      <c r="L61">
        <f>IF(F61="",0,1)</f>
        <v>0</v>
      </c>
    </row>
    <row r="62" spans="1:11" x14ac:dyDescent="0.25">
      <c r="A62" s="16" t="s">
        <v>47</v>
      </c>
      <c r="E62" s="9" t="str">
        <f>IF(A45="","",ROUND(SUM(E47:E61),2))</f>
        <v/>
      </c>
      <c r="K62" t="str">
        <f>IF('Ingredienti'!A62="","",'Ingredienti'!A62)</f>
        <v/>
      </c>
    </row>
    <row r="63" spans="1:11" x14ac:dyDescent="0.25">
      <c r="A63" s="16" t="s">
        <v>50</v>
      </c>
      <c r="E63" s="9" t="str">
        <f>IF(OR(A45="",NOT(ISNUMBER(C45))),"",IF(C45&lt;=0,"",ROUND(E62/C45,2)))</f>
        <v/>
      </c>
      <c r="K63" t="str">
        <f>IF('Ingredienti'!A63="","",'Ingredienti'!A63)</f>
        <v/>
      </c>
    </row>
    <row r="64" spans="11:11" x14ac:dyDescent="0.25">
      <c r="K64" t="str">
        <f>IF('Ingredienti'!A64="","",'Ingredienti'!A64)</f>
        <v/>
      </c>
    </row>
    <row r="65" spans="1:11" x14ac:dyDescent="0.25">
      <c r="A65" s="11"/>
      <c r="B65" s="2" t="s">
        <v>52</v>
      </c>
      <c r="C65" s="5"/>
      <c r="D65" s="2" t="str">
        <f>IF(C65=1,"porzione","porzioni")</f>
        <v>porzioni</v>
      </c>
      <c r="E65" s="10" t="str">
        <f>IF(A65="","",IF(COUNTIF($H$5:$H$34,A65)&gt;1,"nome doppio, conta solo il primo",IF(NOT(ISNUMBER(C65)),"«dà … porzioni» mancante",IF(C65&lt;=0,"«dà … porzioni» mancante",IF(SUM(L67:L81)&gt;0,"controllare le righe con avviso","")))))</f>
        <v/>
      </c>
      <c r="K65" t="str">
        <f>IF('Ingredienti'!A65="","",'Ingredienti'!A65)</f>
        <v/>
      </c>
    </row>
    <row r="66" spans="1:11" x14ac:dyDescent="0.25">
      <c r="A66" s="4" t="s">
        <v>43</v>
      </c>
      <c r="B66" s="4" t="s">
        <v>44</v>
      </c>
      <c r="C66" s="4" t="s">
        <v>18</v>
      </c>
      <c r="D66" s="4" t="s">
        <v>45</v>
      </c>
      <c r="E66" s="4" t="s">
        <v>46</v>
      </c>
      <c r="F66" s="4" t="s">
        <v>24</v>
      </c>
      <c r="K66" t="str">
        <f>IF('Ingredienti'!A66="","",'Ingredienti'!A66)</f>
        <v/>
      </c>
    </row>
    <row r="67" spans="1:12" x14ac:dyDescent="0.25">
      <c r="A67" s="5"/>
      <c r="B67" s="12"/>
      <c r="C67" t="str">
        <f>IF(A67="","",IF(ISNUMBER(MATCH(A67,'Ingredienti'!$A$5:$A$154,0)),INDEX('Ingredienti'!$B$5:$B$154,MATCH(A67,'Ingredienti'!$A$5:$A$154,0)),IF(ISNUMBER(MATCH(A67,'Ricette base'!$H$5:$H$19,0)),INDEX('Ricette base'!$I$5:$I$19,MATCH(A67,'Ricette base'!$H$5:$H$19,0)),"")))</f>
        <v/>
      </c>
      <c r="D67" s="13" t="str">
        <f>IF(A67="","",IF(ISNUMBER(MATCH(A67,'Ingredienti'!$A$5:$A$154,0)),INDEX('Ingredienti'!$G$5:$G$154,MATCH(A67,'Ingredienti'!$A$5:$A$154,0)),IF(ISNUMBER(MATCH(A67,'Ricette base'!$H$5:$H$19,0)),INDEX('Ricette base'!$J$5:$J$19,MATCH(A67,'Ricette base'!$H$5:$H$19,0)),"")))</f>
        <v/>
      </c>
      <c r="E67" s="15" t="str">
        <f>IF(OR(A67="",NOT(ISNUMBER(B67)),NOT(ISNUMBER(D67))),"",ROUND(B67*D67,2))</f>
        <v/>
      </c>
      <c r="F67" s="10" t="str">
        <f>IF(A67="","",IF(OR(ISNUMBER(MATCH(A67,'Ingredienti'!$A$5:$A$154,0)),ISNUMBER(MATCH(A67,'Ricette base'!$H$5:$H$19,0))),IF(NOT(ISNUMBER(D67)),"prezzo mancante",IF(NOT(ISNUMBER(B67)),"quantità mancante",IF(ISNUMBER(MATCH(A67,'Ingredienti'!$A$5:$A$154,0)),"",IF(INDEX('Ricette base'!$K$5:$K$19,MATCH(A67,'Ricette base'!$H$5:$H$19,0))&gt;0,"ricetta base incompleta","")))),"non trovato"))</f>
        <v/>
      </c>
      <c r="K67" t="str">
        <f>IF('Ingredienti'!A67="","",'Ingredienti'!A67)</f>
        <v/>
      </c>
      <c r="L67">
        <f>IF(F67="",0,1)</f>
        <v>0</v>
      </c>
    </row>
    <row r="68" spans="1:12" x14ac:dyDescent="0.25">
      <c r="A68" s="5"/>
      <c r="B68" s="12"/>
      <c r="C68" t="str">
        <f>IF(A68="","",IF(ISNUMBER(MATCH(A68,'Ingredienti'!$A$5:$A$154,0)),INDEX('Ingredienti'!$B$5:$B$154,MATCH(A68,'Ingredienti'!$A$5:$A$154,0)),IF(ISNUMBER(MATCH(A68,'Ricette base'!$H$5:$H$19,0)),INDEX('Ricette base'!$I$5:$I$19,MATCH(A68,'Ricette base'!$H$5:$H$19,0)),"")))</f>
        <v/>
      </c>
      <c r="D68" s="13" t="str">
        <f>IF(A68="","",IF(ISNUMBER(MATCH(A68,'Ingredienti'!$A$5:$A$154,0)),INDEX('Ingredienti'!$G$5:$G$154,MATCH(A68,'Ingredienti'!$A$5:$A$154,0)),IF(ISNUMBER(MATCH(A68,'Ricette base'!$H$5:$H$19,0)),INDEX('Ricette base'!$J$5:$J$19,MATCH(A68,'Ricette base'!$H$5:$H$19,0)),"")))</f>
        <v/>
      </c>
      <c r="E68" s="15" t="str">
        <f>IF(OR(A68="",NOT(ISNUMBER(B68)),NOT(ISNUMBER(D68))),"",ROUND(B68*D68,2))</f>
        <v/>
      </c>
      <c r="F68" s="10" t="str">
        <f>IF(A68="","",IF(OR(ISNUMBER(MATCH(A68,'Ingredienti'!$A$5:$A$154,0)),ISNUMBER(MATCH(A68,'Ricette base'!$H$5:$H$19,0))),IF(NOT(ISNUMBER(D68)),"prezzo mancante",IF(NOT(ISNUMBER(B68)),"quantità mancante",IF(ISNUMBER(MATCH(A68,'Ingredienti'!$A$5:$A$154,0)),"",IF(INDEX('Ricette base'!$K$5:$K$19,MATCH(A68,'Ricette base'!$H$5:$H$19,0))&gt;0,"ricetta base incompleta","")))),"non trovato"))</f>
        <v/>
      </c>
      <c r="K68" t="str">
        <f>IF('Ingredienti'!A68="","",'Ingredienti'!A68)</f>
        <v/>
      </c>
      <c r="L68">
        <f>IF(F68="",0,1)</f>
        <v>0</v>
      </c>
    </row>
    <row r="69" spans="1:12" x14ac:dyDescent="0.25">
      <c r="A69" s="5"/>
      <c r="B69" s="12"/>
      <c r="C69" t="str">
        <f>IF(A69="","",IF(ISNUMBER(MATCH(A69,'Ingredienti'!$A$5:$A$154,0)),INDEX('Ingredienti'!$B$5:$B$154,MATCH(A69,'Ingredienti'!$A$5:$A$154,0)),IF(ISNUMBER(MATCH(A69,'Ricette base'!$H$5:$H$19,0)),INDEX('Ricette base'!$I$5:$I$19,MATCH(A69,'Ricette base'!$H$5:$H$19,0)),"")))</f>
        <v/>
      </c>
      <c r="D69" s="13" t="str">
        <f>IF(A69="","",IF(ISNUMBER(MATCH(A69,'Ingredienti'!$A$5:$A$154,0)),INDEX('Ingredienti'!$G$5:$G$154,MATCH(A69,'Ingredienti'!$A$5:$A$154,0)),IF(ISNUMBER(MATCH(A69,'Ricette base'!$H$5:$H$19,0)),INDEX('Ricette base'!$J$5:$J$19,MATCH(A69,'Ricette base'!$H$5:$H$19,0)),"")))</f>
        <v/>
      </c>
      <c r="E69" s="15" t="str">
        <f>IF(OR(A69="",NOT(ISNUMBER(B69)),NOT(ISNUMBER(D69))),"",ROUND(B69*D69,2))</f>
        <v/>
      </c>
      <c r="F69" s="10" t="str">
        <f>IF(A69="","",IF(OR(ISNUMBER(MATCH(A69,'Ingredienti'!$A$5:$A$154,0)),ISNUMBER(MATCH(A69,'Ricette base'!$H$5:$H$19,0))),IF(NOT(ISNUMBER(D69)),"prezzo mancante",IF(NOT(ISNUMBER(B69)),"quantità mancante",IF(ISNUMBER(MATCH(A69,'Ingredienti'!$A$5:$A$154,0)),"",IF(INDEX('Ricette base'!$K$5:$K$19,MATCH(A69,'Ricette base'!$H$5:$H$19,0))&gt;0,"ricetta base incompleta","")))),"non trovato"))</f>
        <v/>
      </c>
      <c r="K69" t="str">
        <f>IF('Ingredienti'!A69="","",'Ingredienti'!A69)</f>
        <v/>
      </c>
      <c r="L69">
        <f>IF(F69="",0,1)</f>
        <v>0</v>
      </c>
    </row>
    <row r="70" spans="1:12" x14ac:dyDescent="0.25">
      <c r="A70" s="5"/>
      <c r="B70" s="12"/>
      <c r="C70" t="str">
        <f>IF(A70="","",IF(ISNUMBER(MATCH(A70,'Ingredienti'!$A$5:$A$154,0)),INDEX('Ingredienti'!$B$5:$B$154,MATCH(A70,'Ingredienti'!$A$5:$A$154,0)),IF(ISNUMBER(MATCH(A70,'Ricette base'!$H$5:$H$19,0)),INDEX('Ricette base'!$I$5:$I$19,MATCH(A70,'Ricette base'!$H$5:$H$19,0)),"")))</f>
        <v/>
      </c>
      <c r="D70" s="13" t="str">
        <f>IF(A70="","",IF(ISNUMBER(MATCH(A70,'Ingredienti'!$A$5:$A$154,0)),INDEX('Ingredienti'!$G$5:$G$154,MATCH(A70,'Ingredienti'!$A$5:$A$154,0)),IF(ISNUMBER(MATCH(A70,'Ricette base'!$H$5:$H$19,0)),INDEX('Ricette base'!$J$5:$J$19,MATCH(A70,'Ricette base'!$H$5:$H$19,0)),"")))</f>
        <v/>
      </c>
      <c r="E70" s="15" t="str">
        <f>IF(OR(A70="",NOT(ISNUMBER(B70)),NOT(ISNUMBER(D70))),"",ROUND(B70*D70,2))</f>
        <v/>
      </c>
      <c r="F70" s="10" t="str">
        <f>IF(A70="","",IF(OR(ISNUMBER(MATCH(A70,'Ingredienti'!$A$5:$A$154,0)),ISNUMBER(MATCH(A70,'Ricette base'!$H$5:$H$19,0))),IF(NOT(ISNUMBER(D70)),"prezzo mancante",IF(NOT(ISNUMBER(B70)),"quantità mancante",IF(ISNUMBER(MATCH(A70,'Ingredienti'!$A$5:$A$154,0)),"",IF(INDEX('Ricette base'!$K$5:$K$19,MATCH(A70,'Ricette base'!$H$5:$H$19,0))&gt;0,"ricetta base incompleta","")))),"non trovato"))</f>
        <v/>
      </c>
      <c r="K70" t="str">
        <f>IF('Ingredienti'!A70="","",'Ingredienti'!A70)</f>
        <v/>
      </c>
      <c r="L70">
        <f>IF(F70="",0,1)</f>
        <v>0</v>
      </c>
    </row>
    <row r="71" spans="1:12" x14ac:dyDescent="0.25">
      <c r="A71" s="5"/>
      <c r="B71" s="12"/>
      <c r="C71" t="str">
        <f>IF(A71="","",IF(ISNUMBER(MATCH(A71,'Ingredienti'!$A$5:$A$154,0)),INDEX('Ingredienti'!$B$5:$B$154,MATCH(A71,'Ingredienti'!$A$5:$A$154,0)),IF(ISNUMBER(MATCH(A71,'Ricette base'!$H$5:$H$19,0)),INDEX('Ricette base'!$I$5:$I$19,MATCH(A71,'Ricette base'!$H$5:$H$19,0)),"")))</f>
        <v/>
      </c>
      <c r="D71" s="13" t="str">
        <f>IF(A71="","",IF(ISNUMBER(MATCH(A71,'Ingredienti'!$A$5:$A$154,0)),INDEX('Ingredienti'!$G$5:$G$154,MATCH(A71,'Ingredienti'!$A$5:$A$154,0)),IF(ISNUMBER(MATCH(A71,'Ricette base'!$H$5:$H$19,0)),INDEX('Ricette base'!$J$5:$J$19,MATCH(A71,'Ricette base'!$H$5:$H$19,0)),"")))</f>
        <v/>
      </c>
      <c r="E71" s="15" t="str">
        <f>IF(OR(A71="",NOT(ISNUMBER(B71)),NOT(ISNUMBER(D71))),"",ROUND(B71*D71,2))</f>
        <v/>
      </c>
      <c r="F71" s="10" t="str">
        <f>IF(A71="","",IF(OR(ISNUMBER(MATCH(A71,'Ingredienti'!$A$5:$A$154,0)),ISNUMBER(MATCH(A71,'Ricette base'!$H$5:$H$19,0))),IF(NOT(ISNUMBER(D71)),"prezzo mancante",IF(NOT(ISNUMBER(B71)),"quantità mancante",IF(ISNUMBER(MATCH(A71,'Ingredienti'!$A$5:$A$154,0)),"",IF(INDEX('Ricette base'!$K$5:$K$19,MATCH(A71,'Ricette base'!$H$5:$H$19,0))&gt;0,"ricetta base incompleta","")))),"non trovato"))</f>
        <v/>
      </c>
      <c r="K71" t="str">
        <f>IF('Ingredienti'!A71="","",'Ingredienti'!A71)</f>
        <v/>
      </c>
      <c r="L71">
        <f>IF(F71="",0,1)</f>
        <v>0</v>
      </c>
    </row>
    <row r="72" spans="1:12" x14ac:dyDescent="0.25">
      <c r="A72" s="5"/>
      <c r="B72" s="12"/>
      <c r="C72" t="str">
        <f>IF(A72="","",IF(ISNUMBER(MATCH(A72,'Ingredienti'!$A$5:$A$154,0)),INDEX('Ingredienti'!$B$5:$B$154,MATCH(A72,'Ingredienti'!$A$5:$A$154,0)),IF(ISNUMBER(MATCH(A72,'Ricette base'!$H$5:$H$19,0)),INDEX('Ricette base'!$I$5:$I$19,MATCH(A72,'Ricette base'!$H$5:$H$19,0)),"")))</f>
        <v/>
      </c>
      <c r="D72" s="13" t="str">
        <f>IF(A72="","",IF(ISNUMBER(MATCH(A72,'Ingredienti'!$A$5:$A$154,0)),INDEX('Ingredienti'!$G$5:$G$154,MATCH(A72,'Ingredienti'!$A$5:$A$154,0)),IF(ISNUMBER(MATCH(A72,'Ricette base'!$H$5:$H$19,0)),INDEX('Ricette base'!$J$5:$J$19,MATCH(A72,'Ricette base'!$H$5:$H$19,0)),"")))</f>
        <v/>
      </c>
      <c r="E72" s="15" t="str">
        <f>IF(OR(A72="",NOT(ISNUMBER(B72)),NOT(ISNUMBER(D72))),"",ROUND(B72*D72,2))</f>
        <v/>
      </c>
      <c r="F72" s="10" t="str">
        <f>IF(A72="","",IF(OR(ISNUMBER(MATCH(A72,'Ingredienti'!$A$5:$A$154,0)),ISNUMBER(MATCH(A72,'Ricette base'!$H$5:$H$19,0))),IF(NOT(ISNUMBER(D72)),"prezzo mancante",IF(NOT(ISNUMBER(B72)),"quantità mancante",IF(ISNUMBER(MATCH(A72,'Ingredienti'!$A$5:$A$154,0)),"",IF(INDEX('Ricette base'!$K$5:$K$19,MATCH(A72,'Ricette base'!$H$5:$H$19,0))&gt;0,"ricetta base incompleta","")))),"non trovato"))</f>
        <v/>
      </c>
      <c r="K72" t="str">
        <f>IF('Ingredienti'!A72="","",'Ingredienti'!A72)</f>
        <v/>
      </c>
      <c r="L72">
        <f>IF(F72="",0,1)</f>
        <v>0</v>
      </c>
    </row>
    <row r="73" spans="1:12" x14ac:dyDescent="0.25">
      <c r="A73" s="5"/>
      <c r="B73" s="12"/>
      <c r="C73" t="str">
        <f>IF(A73="","",IF(ISNUMBER(MATCH(A73,'Ingredienti'!$A$5:$A$154,0)),INDEX('Ingredienti'!$B$5:$B$154,MATCH(A73,'Ingredienti'!$A$5:$A$154,0)),IF(ISNUMBER(MATCH(A73,'Ricette base'!$H$5:$H$19,0)),INDEX('Ricette base'!$I$5:$I$19,MATCH(A73,'Ricette base'!$H$5:$H$19,0)),"")))</f>
        <v/>
      </c>
      <c r="D73" s="13" t="str">
        <f>IF(A73="","",IF(ISNUMBER(MATCH(A73,'Ingredienti'!$A$5:$A$154,0)),INDEX('Ingredienti'!$G$5:$G$154,MATCH(A73,'Ingredienti'!$A$5:$A$154,0)),IF(ISNUMBER(MATCH(A73,'Ricette base'!$H$5:$H$19,0)),INDEX('Ricette base'!$J$5:$J$19,MATCH(A73,'Ricette base'!$H$5:$H$19,0)),"")))</f>
        <v/>
      </c>
      <c r="E73" s="15" t="str">
        <f>IF(OR(A73="",NOT(ISNUMBER(B73)),NOT(ISNUMBER(D73))),"",ROUND(B73*D73,2))</f>
        <v/>
      </c>
      <c r="F73" s="10" t="str">
        <f>IF(A73="","",IF(OR(ISNUMBER(MATCH(A73,'Ingredienti'!$A$5:$A$154,0)),ISNUMBER(MATCH(A73,'Ricette base'!$H$5:$H$19,0))),IF(NOT(ISNUMBER(D73)),"prezzo mancante",IF(NOT(ISNUMBER(B73)),"quantità mancante",IF(ISNUMBER(MATCH(A73,'Ingredienti'!$A$5:$A$154,0)),"",IF(INDEX('Ricette base'!$K$5:$K$19,MATCH(A73,'Ricette base'!$H$5:$H$19,0))&gt;0,"ricetta base incompleta","")))),"non trovato"))</f>
        <v/>
      </c>
      <c r="K73" t="str">
        <f>IF('Ingredienti'!A73="","",'Ingredienti'!A73)</f>
        <v/>
      </c>
      <c r="L73">
        <f>IF(F73="",0,1)</f>
        <v>0</v>
      </c>
    </row>
    <row r="74" spans="1:12" x14ac:dyDescent="0.25">
      <c r="A74" s="5"/>
      <c r="B74" s="12"/>
      <c r="C74" t="str">
        <f>IF(A74="","",IF(ISNUMBER(MATCH(A74,'Ingredienti'!$A$5:$A$154,0)),INDEX('Ingredienti'!$B$5:$B$154,MATCH(A74,'Ingredienti'!$A$5:$A$154,0)),IF(ISNUMBER(MATCH(A74,'Ricette base'!$H$5:$H$19,0)),INDEX('Ricette base'!$I$5:$I$19,MATCH(A74,'Ricette base'!$H$5:$H$19,0)),"")))</f>
        <v/>
      </c>
      <c r="D74" s="13" t="str">
        <f>IF(A74="","",IF(ISNUMBER(MATCH(A74,'Ingredienti'!$A$5:$A$154,0)),INDEX('Ingredienti'!$G$5:$G$154,MATCH(A74,'Ingredienti'!$A$5:$A$154,0)),IF(ISNUMBER(MATCH(A74,'Ricette base'!$H$5:$H$19,0)),INDEX('Ricette base'!$J$5:$J$19,MATCH(A74,'Ricette base'!$H$5:$H$19,0)),"")))</f>
        <v/>
      </c>
      <c r="E74" s="15" t="str">
        <f>IF(OR(A74="",NOT(ISNUMBER(B74)),NOT(ISNUMBER(D74))),"",ROUND(B74*D74,2))</f>
        <v/>
      </c>
      <c r="F74" s="10" t="str">
        <f>IF(A74="","",IF(OR(ISNUMBER(MATCH(A74,'Ingredienti'!$A$5:$A$154,0)),ISNUMBER(MATCH(A74,'Ricette base'!$H$5:$H$19,0))),IF(NOT(ISNUMBER(D74)),"prezzo mancante",IF(NOT(ISNUMBER(B74)),"quantità mancante",IF(ISNUMBER(MATCH(A74,'Ingredienti'!$A$5:$A$154,0)),"",IF(INDEX('Ricette base'!$K$5:$K$19,MATCH(A74,'Ricette base'!$H$5:$H$19,0))&gt;0,"ricetta base incompleta","")))),"non trovato"))</f>
        <v/>
      </c>
      <c r="K74" t="str">
        <f>IF('Ingredienti'!A74="","",'Ingredienti'!A74)</f>
        <v/>
      </c>
      <c r="L74">
        <f>IF(F74="",0,1)</f>
        <v>0</v>
      </c>
    </row>
    <row r="75" spans="1:12" x14ac:dyDescent="0.25">
      <c r="A75" s="5"/>
      <c r="B75" s="12"/>
      <c r="C75" t="str">
        <f>IF(A75="","",IF(ISNUMBER(MATCH(A75,'Ingredienti'!$A$5:$A$154,0)),INDEX('Ingredienti'!$B$5:$B$154,MATCH(A75,'Ingredienti'!$A$5:$A$154,0)),IF(ISNUMBER(MATCH(A75,'Ricette base'!$H$5:$H$19,0)),INDEX('Ricette base'!$I$5:$I$19,MATCH(A75,'Ricette base'!$H$5:$H$19,0)),"")))</f>
        <v/>
      </c>
      <c r="D75" s="13" t="str">
        <f>IF(A75="","",IF(ISNUMBER(MATCH(A75,'Ingredienti'!$A$5:$A$154,0)),INDEX('Ingredienti'!$G$5:$G$154,MATCH(A75,'Ingredienti'!$A$5:$A$154,0)),IF(ISNUMBER(MATCH(A75,'Ricette base'!$H$5:$H$19,0)),INDEX('Ricette base'!$J$5:$J$19,MATCH(A75,'Ricette base'!$H$5:$H$19,0)),"")))</f>
        <v/>
      </c>
      <c r="E75" s="15" t="str">
        <f>IF(OR(A75="",NOT(ISNUMBER(B75)),NOT(ISNUMBER(D75))),"",ROUND(B75*D75,2))</f>
        <v/>
      </c>
      <c r="F75" s="10" t="str">
        <f>IF(A75="","",IF(OR(ISNUMBER(MATCH(A75,'Ingredienti'!$A$5:$A$154,0)),ISNUMBER(MATCH(A75,'Ricette base'!$H$5:$H$19,0))),IF(NOT(ISNUMBER(D75)),"prezzo mancante",IF(NOT(ISNUMBER(B75)),"quantità mancante",IF(ISNUMBER(MATCH(A75,'Ingredienti'!$A$5:$A$154,0)),"",IF(INDEX('Ricette base'!$K$5:$K$19,MATCH(A75,'Ricette base'!$H$5:$H$19,0))&gt;0,"ricetta base incompleta","")))),"non trovato"))</f>
        <v/>
      </c>
      <c r="K75" t="str">
        <f>IF('Ingredienti'!A75="","",'Ingredienti'!A75)</f>
        <v/>
      </c>
      <c r="L75">
        <f>IF(F75="",0,1)</f>
        <v>0</v>
      </c>
    </row>
    <row r="76" spans="1:12" x14ac:dyDescent="0.25">
      <c r="A76" s="5"/>
      <c r="B76" s="12"/>
      <c r="C76" t="str">
        <f>IF(A76="","",IF(ISNUMBER(MATCH(A76,'Ingredienti'!$A$5:$A$154,0)),INDEX('Ingredienti'!$B$5:$B$154,MATCH(A76,'Ingredienti'!$A$5:$A$154,0)),IF(ISNUMBER(MATCH(A76,'Ricette base'!$H$5:$H$19,0)),INDEX('Ricette base'!$I$5:$I$19,MATCH(A76,'Ricette base'!$H$5:$H$19,0)),"")))</f>
        <v/>
      </c>
      <c r="D76" s="13" t="str">
        <f>IF(A76="","",IF(ISNUMBER(MATCH(A76,'Ingredienti'!$A$5:$A$154,0)),INDEX('Ingredienti'!$G$5:$G$154,MATCH(A76,'Ingredienti'!$A$5:$A$154,0)),IF(ISNUMBER(MATCH(A76,'Ricette base'!$H$5:$H$19,0)),INDEX('Ricette base'!$J$5:$J$19,MATCH(A76,'Ricette base'!$H$5:$H$19,0)),"")))</f>
        <v/>
      </c>
      <c r="E76" s="15" t="str">
        <f>IF(OR(A76="",NOT(ISNUMBER(B76)),NOT(ISNUMBER(D76))),"",ROUND(B76*D76,2))</f>
        <v/>
      </c>
      <c r="F76" s="10" t="str">
        <f>IF(A76="","",IF(OR(ISNUMBER(MATCH(A76,'Ingredienti'!$A$5:$A$154,0)),ISNUMBER(MATCH(A76,'Ricette base'!$H$5:$H$19,0))),IF(NOT(ISNUMBER(D76)),"prezzo mancante",IF(NOT(ISNUMBER(B76)),"quantità mancante",IF(ISNUMBER(MATCH(A76,'Ingredienti'!$A$5:$A$154,0)),"",IF(INDEX('Ricette base'!$K$5:$K$19,MATCH(A76,'Ricette base'!$H$5:$H$19,0))&gt;0,"ricetta base incompleta","")))),"non trovato"))</f>
        <v/>
      </c>
      <c r="K76" t="str">
        <f>IF('Ingredienti'!A76="","",'Ingredienti'!A76)</f>
        <v/>
      </c>
      <c r="L76">
        <f>IF(F76="",0,1)</f>
        <v>0</v>
      </c>
    </row>
    <row r="77" spans="1:12" x14ac:dyDescent="0.25">
      <c r="A77" s="5"/>
      <c r="B77" s="12"/>
      <c r="C77" t="str">
        <f>IF(A77="","",IF(ISNUMBER(MATCH(A77,'Ingredienti'!$A$5:$A$154,0)),INDEX('Ingredienti'!$B$5:$B$154,MATCH(A77,'Ingredienti'!$A$5:$A$154,0)),IF(ISNUMBER(MATCH(A77,'Ricette base'!$H$5:$H$19,0)),INDEX('Ricette base'!$I$5:$I$19,MATCH(A77,'Ricette base'!$H$5:$H$19,0)),"")))</f>
        <v/>
      </c>
      <c r="D77" s="13" t="str">
        <f>IF(A77="","",IF(ISNUMBER(MATCH(A77,'Ingredienti'!$A$5:$A$154,0)),INDEX('Ingredienti'!$G$5:$G$154,MATCH(A77,'Ingredienti'!$A$5:$A$154,0)),IF(ISNUMBER(MATCH(A77,'Ricette base'!$H$5:$H$19,0)),INDEX('Ricette base'!$J$5:$J$19,MATCH(A77,'Ricette base'!$H$5:$H$19,0)),"")))</f>
        <v/>
      </c>
      <c r="E77" s="15" t="str">
        <f>IF(OR(A77="",NOT(ISNUMBER(B77)),NOT(ISNUMBER(D77))),"",ROUND(B77*D77,2))</f>
        <v/>
      </c>
      <c r="F77" s="10" t="str">
        <f>IF(A77="","",IF(OR(ISNUMBER(MATCH(A77,'Ingredienti'!$A$5:$A$154,0)),ISNUMBER(MATCH(A77,'Ricette base'!$H$5:$H$19,0))),IF(NOT(ISNUMBER(D77)),"prezzo mancante",IF(NOT(ISNUMBER(B77)),"quantità mancante",IF(ISNUMBER(MATCH(A77,'Ingredienti'!$A$5:$A$154,0)),"",IF(INDEX('Ricette base'!$K$5:$K$19,MATCH(A77,'Ricette base'!$H$5:$H$19,0))&gt;0,"ricetta base incompleta","")))),"non trovato"))</f>
        <v/>
      </c>
      <c r="K77" t="str">
        <f>IF('Ingredienti'!A77="","",'Ingredienti'!A77)</f>
        <v/>
      </c>
      <c r="L77">
        <f>IF(F77="",0,1)</f>
        <v>0</v>
      </c>
    </row>
    <row r="78" spans="1:12" x14ac:dyDescent="0.25">
      <c r="A78" s="5"/>
      <c r="B78" s="12"/>
      <c r="C78" t="str">
        <f>IF(A78="","",IF(ISNUMBER(MATCH(A78,'Ingredienti'!$A$5:$A$154,0)),INDEX('Ingredienti'!$B$5:$B$154,MATCH(A78,'Ingredienti'!$A$5:$A$154,0)),IF(ISNUMBER(MATCH(A78,'Ricette base'!$H$5:$H$19,0)),INDEX('Ricette base'!$I$5:$I$19,MATCH(A78,'Ricette base'!$H$5:$H$19,0)),"")))</f>
        <v/>
      </c>
      <c r="D78" s="13" t="str">
        <f>IF(A78="","",IF(ISNUMBER(MATCH(A78,'Ingredienti'!$A$5:$A$154,0)),INDEX('Ingredienti'!$G$5:$G$154,MATCH(A78,'Ingredienti'!$A$5:$A$154,0)),IF(ISNUMBER(MATCH(A78,'Ricette base'!$H$5:$H$19,0)),INDEX('Ricette base'!$J$5:$J$19,MATCH(A78,'Ricette base'!$H$5:$H$19,0)),"")))</f>
        <v/>
      </c>
      <c r="E78" s="15" t="str">
        <f>IF(OR(A78="",NOT(ISNUMBER(B78)),NOT(ISNUMBER(D78))),"",ROUND(B78*D78,2))</f>
        <v/>
      </c>
      <c r="F78" s="10" t="str">
        <f>IF(A78="","",IF(OR(ISNUMBER(MATCH(A78,'Ingredienti'!$A$5:$A$154,0)),ISNUMBER(MATCH(A78,'Ricette base'!$H$5:$H$19,0))),IF(NOT(ISNUMBER(D78)),"prezzo mancante",IF(NOT(ISNUMBER(B78)),"quantità mancante",IF(ISNUMBER(MATCH(A78,'Ingredienti'!$A$5:$A$154,0)),"",IF(INDEX('Ricette base'!$K$5:$K$19,MATCH(A78,'Ricette base'!$H$5:$H$19,0))&gt;0,"ricetta base incompleta","")))),"non trovato"))</f>
        <v/>
      </c>
      <c r="K78" t="str">
        <f>IF('Ingredienti'!A78="","",'Ingredienti'!A78)</f>
        <v/>
      </c>
      <c r="L78">
        <f>IF(F78="",0,1)</f>
        <v>0</v>
      </c>
    </row>
    <row r="79" spans="1:12" x14ac:dyDescent="0.25">
      <c r="A79" s="5"/>
      <c r="B79" s="12"/>
      <c r="C79" t="str">
        <f>IF(A79="","",IF(ISNUMBER(MATCH(A79,'Ingredienti'!$A$5:$A$154,0)),INDEX('Ingredienti'!$B$5:$B$154,MATCH(A79,'Ingredienti'!$A$5:$A$154,0)),IF(ISNUMBER(MATCH(A79,'Ricette base'!$H$5:$H$19,0)),INDEX('Ricette base'!$I$5:$I$19,MATCH(A79,'Ricette base'!$H$5:$H$19,0)),"")))</f>
        <v/>
      </c>
      <c r="D79" s="13" t="str">
        <f>IF(A79="","",IF(ISNUMBER(MATCH(A79,'Ingredienti'!$A$5:$A$154,0)),INDEX('Ingredienti'!$G$5:$G$154,MATCH(A79,'Ingredienti'!$A$5:$A$154,0)),IF(ISNUMBER(MATCH(A79,'Ricette base'!$H$5:$H$19,0)),INDEX('Ricette base'!$J$5:$J$19,MATCH(A79,'Ricette base'!$H$5:$H$19,0)),"")))</f>
        <v/>
      </c>
      <c r="E79" s="15" t="str">
        <f>IF(OR(A79="",NOT(ISNUMBER(B79)),NOT(ISNUMBER(D79))),"",ROUND(B79*D79,2))</f>
        <v/>
      </c>
      <c r="F79" s="10" t="str">
        <f>IF(A79="","",IF(OR(ISNUMBER(MATCH(A79,'Ingredienti'!$A$5:$A$154,0)),ISNUMBER(MATCH(A79,'Ricette base'!$H$5:$H$19,0))),IF(NOT(ISNUMBER(D79)),"prezzo mancante",IF(NOT(ISNUMBER(B79)),"quantità mancante",IF(ISNUMBER(MATCH(A79,'Ingredienti'!$A$5:$A$154,0)),"",IF(INDEX('Ricette base'!$K$5:$K$19,MATCH(A79,'Ricette base'!$H$5:$H$19,0))&gt;0,"ricetta base incompleta","")))),"non trovato"))</f>
        <v/>
      </c>
      <c r="K79" t="str">
        <f>IF('Ingredienti'!A79="","",'Ingredienti'!A79)</f>
        <v/>
      </c>
      <c r="L79">
        <f>IF(F79="",0,1)</f>
        <v>0</v>
      </c>
    </row>
    <row r="80" spans="1:12" x14ac:dyDescent="0.25">
      <c r="A80" s="5"/>
      <c r="B80" s="12"/>
      <c r="C80" t="str">
        <f>IF(A80="","",IF(ISNUMBER(MATCH(A80,'Ingredienti'!$A$5:$A$154,0)),INDEX('Ingredienti'!$B$5:$B$154,MATCH(A80,'Ingredienti'!$A$5:$A$154,0)),IF(ISNUMBER(MATCH(A80,'Ricette base'!$H$5:$H$19,0)),INDEX('Ricette base'!$I$5:$I$19,MATCH(A80,'Ricette base'!$H$5:$H$19,0)),"")))</f>
        <v/>
      </c>
      <c r="D80" s="13" t="str">
        <f>IF(A80="","",IF(ISNUMBER(MATCH(A80,'Ingredienti'!$A$5:$A$154,0)),INDEX('Ingredienti'!$G$5:$G$154,MATCH(A80,'Ingredienti'!$A$5:$A$154,0)),IF(ISNUMBER(MATCH(A80,'Ricette base'!$H$5:$H$19,0)),INDEX('Ricette base'!$J$5:$J$19,MATCH(A80,'Ricette base'!$H$5:$H$19,0)),"")))</f>
        <v/>
      </c>
      <c r="E80" s="15" t="str">
        <f>IF(OR(A80="",NOT(ISNUMBER(B80)),NOT(ISNUMBER(D80))),"",ROUND(B80*D80,2))</f>
        <v/>
      </c>
      <c r="F80" s="10" t="str">
        <f>IF(A80="","",IF(OR(ISNUMBER(MATCH(A80,'Ingredienti'!$A$5:$A$154,0)),ISNUMBER(MATCH(A80,'Ricette base'!$H$5:$H$19,0))),IF(NOT(ISNUMBER(D80)),"prezzo mancante",IF(NOT(ISNUMBER(B80)),"quantità mancante",IF(ISNUMBER(MATCH(A80,'Ingredienti'!$A$5:$A$154,0)),"",IF(INDEX('Ricette base'!$K$5:$K$19,MATCH(A80,'Ricette base'!$H$5:$H$19,0))&gt;0,"ricetta base incompleta","")))),"non trovato"))</f>
        <v/>
      </c>
      <c r="K80" t="str">
        <f>IF('Ingredienti'!A80="","",'Ingredienti'!A80)</f>
        <v/>
      </c>
      <c r="L80">
        <f>IF(F80="",0,1)</f>
        <v>0</v>
      </c>
    </row>
    <row r="81" spans="1:12" x14ac:dyDescent="0.25">
      <c r="A81" s="5"/>
      <c r="B81" s="12"/>
      <c r="C81" t="str">
        <f>IF(A81="","",IF(ISNUMBER(MATCH(A81,'Ingredienti'!$A$5:$A$154,0)),INDEX('Ingredienti'!$B$5:$B$154,MATCH(A81,'Ingredienti'!$A$5:$A$154,0)),IF(ISNUMBER(MATCH(A81,'Ricette base'!$H$5:$H$19,0)),INDEX('Ricette base'!$I$5:$I$19,MATCH(A81,'Ricette base'!$H$5:$H$19,0)),"")))</f>
        <v/>
      </c>
      <c r="D81" s="13" t="str">
        <f>IF(A81="","",IF(ISNUMBER(MATCH(A81,'Ingredienti'!$A$5:$A$154,0)),INDEX('Ingredienti'!$G$5:$G$154,MATCH(A81,'Ingredienti'!$A$5:$A$154,0)),IF(ISNUMBER(MATCH(A81,'Ricette base'!$H$5:$H$19,0)),INDEX('Ricette base'!$J$5:$J$19,MATCH(A81,'Ricette base'!$H$5:$H$19,0)),"")))</f>
        <v/>
      </c>
      <c r="E81" s="15" t="str">
        <f>IF(OR(A81="",NOT(ISNUMBER(B81)),NOT(ISNUMBER(D81))),"",ROUND(B81*D81,2))</f>
        <v/>
      </c>
      <c r="F81" s="10" t="str">
        <f>IF(A81="","",IF(OR(ISNUMBER(MATCH(A81,'Ingredienti'!$A$5:$A$154,0)),ISNUMBER(MATCH(A81,'Ricette base'!$H$5:$H$19,0))),IF(NOT(ISNUMBER(D81)),"prezzo mancante",IF(NOT(ISNUMBER(B81)),"quantità mancante",IF(ISNUMBER(MATCH(A81,'Ingredienti'!$A$5:$A$154,0)),"",IF(INDEX('Ricette base'!$K$5:$K$19,MATCH(A81,'Ricette base'!$H$5:$H$19,0))&gt;0,"ricetta base incompleta","")))),"non trovato"))</f>
        <v/>
      </c>
      <c r="K81" t="str">
        <f>IF('Ingredienti'!A81="","",'Ingredienti'!A81)</f>
        <v/>
      </c>
      <c r="L81">
        <f>IF(F81="",0,1)</f>
        <v>0</v>
      </c>
    </row>
    <row r="82" spans="1:11" x14ac:dyDescent="0.25">
      <c r="A82" s="16" t="s">
        <v>47</v>
      </c>
      <c r="E82" s="9" t="str">
        <f>IF(A65="","",ROUND(SUM(E67:E81),2))</f>
        <v/>
      </c>
      <c r="K82" t="str">
        <f>IF('Ingredienti'!A82="","",'Ingredienti'!A82)</f>
        <v/>
      </c>
    </row>
    <row r="83" spans="1:11" x14ac:dyDescent="0.25">
      <c r="A83" s="16" t="s">
        <v>50</v>
      </c>
      <c r="E83" s="9" t="str">
        <f>IF(OR(A65="",NOT(ISNUMBER(C65))),"",IF(C65&lt;=0,"",ROUND(E82/C65,2)))</f>
        <v/>
      </c>
      <c r="K83" t="str">
        <f>IF('Ingredienti'!A83="","",'Ingredienti'!A83)</f>
        <v/>
      </c>
    </row>
    <row r="84" spans="11:11" x14ac:dyDescent="0.25">
      <c r="K84" t="str">
        <f>IF('Ingredienti'!A84="","",'Ingredienti'!A84)</f>
        <v/>
      </c>
    </row>
    <row r="85" spans="1:11" x14ac:dyDescent="0.25">
      <c r="A85" s="11"/>
      <c r="B85" s="2" t="s">
        <v>52</v>
      </c>
      <c r="C85" s="5"/>
      <c r="D85" s="2" t="str">
        <f>IF(C85=1,"porzione","porzioni")</f>
        <v>porzioni</v>
      </c>
      <c r="E85" s="10" t="str">
        <f>IF(A85="","",IF(COUNTIF($H$5:$H$34,A85)&gt;1,"nome doppio, conta solo il primo",IF(NOT(ISNUMBER(C85)),"«dà … porzioni» mancante",IF(C85&lt;=0,"«dà … porzioni» mancante",IF(SUM(L87:L101)&gt;0,"controllare le righe con avviso","")))))</f>
        <v/>
      </c>
      <c r="K85" t="str">
        <f>IF('Ingredienti'!A85="","",'Ingredienti'!A85)</f>
        <v/>
      </c>
    </row>
    <row r="86" spans="1:11" x14ac:dyDescent="0.25">
      <c r="A86" s="4" t="s">
        <v>43</v>
      </c>
      <c r="B86" s="4" t="s">
        <v>44</v>
      </c>
      <c r="C86" s="4" t="s">
        <v>18</v>
      </c>
      <c r="D86" s="4" t="s">
        <v>45</v>
      </c>
      <c r="E86" s="4" t="s">
        <v>46</v>
      </c>
      <c r="F86" s="4" t="s">
        <v>24</v>
      </c>
      <c r="K86" t="str">
        <f>IF('Ingredienti'!A86="","",'Ingredienti'!A86)</f>
        <v/>
      </c>
    </row>
    <row r="87" spans="1:12" x14ac:dyDescent="0.25">
      <c r="A87" s="5"/>
      <c r="B87" s="12"/>
      <c r="C87" t="str">
        <f>IF(A87="","",IF(ISNUMBER(MATCH(A87,'Ingredienti'!$A$5:$A$154,0)),INDEX('Ingredienti'!$B$5:$B$154,MATCH(A87,'Ingredienti'!$A$5:$A$154,0)),IF(ISNUMBER(MATCH(A87,'Ricette base'!$H$5:$H$19,0)),INDEX('Ricette base'!$I$5:$I$19,MATCH(A87,'Ricette base'!$H$5:$H$19,0)),"")))</f>
        <v/>
      </c>
      <c r="D87" s="13" t="str">
        <f>IF(A87="","",IF(ISNUMBER(MATCH(A87,'Ingredienti'!$A$5:$A$154,0)),INDEX('Ingredienti'!$G$5:$G$154,MATCH(A87,'Ingredienti'!$A$5:$A$154,0)),IF(ISNUMBER(MATCH(A87,'Ricette base'!$H$5:$H$19,0)),INDEX('Ricette base'!$J$5:$J$19,MATCH(A87,'Ricette base'!$H$5:$H$19,0)),"")))</f>
        <v/>
      </c>
      <c r="E87" s="15" t="str">
        <f>IF(OR(A87="",NOT(ISNUMBER(B87)),NOT(ISNUMBER(D87))),"",ROUND(B87*D87,2))</f>
        <v/>
      </c>
      <c r="F87" s="10" t="str">
        <f>IF(A87="","",IF(OR(ISNUMBER(MATCH(A87,'Ingredienti'!$A$5:$A$154,0)),ISNUMBER(MATCH(A87,'Ricette base'!$H$5:$H$19,0))),IF(NOT(ISNUMBER(D87)),"prezzo mancante",IF(NOT(ISNUMBER(B87)),"quantità mancante",IF(ISNUMBER(MATCH(A87,'Ingredienti'!$A$5:$A$154,0)),"",IF(INDEX('Ricette base'!$K$5:$K$19,MATCH(A87,'Ricette base'!$H$5:$H$19,0))&gt;0,"ricetta base incompleta","")))),"non trovato"))</f>
        <v/>
      </c>
      <c r="K87" t="str">
        <f>IF('Ingredienti'!A87="","",'Ingredienti'!A87)</f>
        <v/>
      </c>
      <c r="L87">
        <f>IF(F87="",0,1)</f>
        <v>0</v>
      </c>
    </row>
    <row r="88" spans="1:12" x14ac:dyDescent="0.25">
      <c r="A88" s="5"/>
      <c r="B88" s="12"/>
      <c r="C88" t="str">
        <f>IF(A88="","",IF(ISNUMBER(MATCH(A88,'Ingredienti'!$A$5:$A$154,0)),INDEX('Ingredienti'!$B$5:$B$154,MATCH(A88,'Ingredienti'!$A$5:$A$154,0)),IF(ISNUMBER(MATCH(A88,'Ricette base'!$H$5:$H$19,0)),INDEX('Ricette base'!$I$5:$I$19,MATCH(A88,'Ricette base'!$H$5:$H$19,0)),"")))</f>
        <v/>
      </c>
      <c r="D88" s="13" t="str">
        <f>IF(A88="","",IF(ISNUMBER(MATCH(A88,'Ingredienti'!$A$5:$A$154,0)),INDEX('Ingredienti'!$G$5:$G$154,MATCH(A88,'Ingredienti'!$A$5:$A$154,0)),IF(ISNUMBER(MATCH(A88,'Ricette base'!$H$5:$H$19,0)),INDEX('Ricette base'!$J$5:$J$19,MATCH(A88,'Ricette base'!$H$5:$H$19,0)),"")))</f>
        <v/>
      </c>
      <c r="E88" s="15" t="str">
        <f>IF(OR(A88="",NOT(ISNUMBER(B88)),NOT(ISNUMBER(D88))),"",ROUND(B88*D88,2))</f>
        <v/>
      </c>
      <c r="F88" s="10" t="str">
        <f>IF(A88="","",IF(OR(ISNUMBER(MATCH(A88,'Ingredienti'!$A$5:$A$154,0)),ISNUMBER(MATCH(A88,'Ricette base'!$H$5:$H$19,0))),IF(NOT(ISNUMBER(D88)),"prezzo mancante",IF(NOT(ISNUMBER(B88)),"quantità mancante",IF(ISNUMBER(MATCH(A88,'Ingredienti'!$A$5:$A$154,0)),"",IF(INDEX('Ricette base'!$K$5:$K$19,MATCH(A88,'Ricette base'!$H$5:$H$19,0))&gt;0,"ricetta base incompleta","")))),"non trovato"))</f>
        <v/>
      </c>
      <c r="K88" t="str">
        <f>IF('Ingredienti'!A88="","",'Ingredienti'!A88)</f>
        <v/>
      </c>
      <c r="L88">
        <f>IF(F88="",0,1)</f>
        <v>0</v>
      </c>
    </row>
    <row r="89" spans="1:12" x14ac:dyDescent="0.25">
      <c r="A89" s="5"/>
      <c r="B89" s="12"/>
      <c r="C89" t="str">
        <f>IF(A89="","",IF(ISNUMBER(MATCH(A89,'Ingredienti'!$A$5:$A$154,0)),INDEX('Ingredienti'!$B$5:$B$154,MATCH(A89,'Ingredienti'!$A$5:$A$154,0)),IF(ISNUMBER(MATCH(A89,'Ricette base'!$H$5:$H$19,0)),INDEX('Ricette base'!$I$5:$I$19,MATCH(A89,'Ricette base'!$H$5:$H$19,0)),"")))</f>
        <v/>
      </c>
      <c r="D89" s="13" t="str">
        <f>IF(A89="","",IF(ISNUMBER(MATCH(A89,'Ingredienti'!$A$5:$A$154,0)),INDEX('Ingredienti'!$G$5:$G$154,MATCH(A89,'Ingredienti'!$A$5:$A$154,0)),IF(ISNUMBER(MATCH(A89,'Ricette base'!$H$5:$H$19,0)),INDEX('Ricette base'!$J$5:$J$19,MATCH(A89,'Ricette base'!$H$5:$H$19,0)),"")))</f>
        <v/>
      </c>
      <c r="E89" s="15" t="str">
        <f>IF(OR(A89="",NOT(ISNUMBER(B89)),NOT(ISNUMBER(D89))),"",ROUND(B89*D89,2))</f>
        <v/>
      </c>
      <c r="F89" s="10" t="str">
        <f>IF(A89="","",IF(OR(ISNUMBER(MATCH(A89,'Ingredienti'!$A$5:$A$154,0)),ISNUMBER(MATCH(A89,'Ricette base'!$H$5:$H$19,0))),IF(NOT(ISNUMBER(D89)),"prezzo mancante",IF(NOT(ISNUMBER(B89)),"quantità mancante",IF(ISNUMBER(MATCH(A89,'Ingredienti'!$A$5:$A$154,0)),"",IF(INDEX('Ricette base'!$K$5:$K$19,MATCH(A89,'Ricette base'!$H$5:$H$19,0))&gt;0,"ricetta base incompleta","")))),"non trovato"))</f>
        <v/>
      </c>
      <c r="K89" t="str">
        <f>IF('Ingredienti'!A89="","",'Ingredienti'!A89)</f>
        <v/>
      </c>
      <c r="L89">
        <f>IF(F89="",0,1)</f>
        <v>0</v>
      </c>
    </row>
    <row r="90" spans="1:12" x14ac:dyDescent="0.25">
      <c r="A90" s="5"/>
      <c r="B90" s="12"/>
      <c r="C90" t="str">
        <f>IF(A90="","",IF(ISNUMBER(MATCH(A90,'Ingredienti'!$A$5:$A$154,0)),INDEX('Ingredienti'!$B$5:$B$154,MATCH(A90,'Ingredienti'!$A$5:$A$154,0)),IF(ISNUMBER(MATCH(A90,'Ricette base'!$H$5:$H$19,0)),INDEX('Ricette base'!$I$5:$I$19,MATCH(A90,'Ricette base'!$H$5:$H$19,0)),"")))</f>
        <v/>
      </c>
      <c r="D90" s="13" t="str">
        <f>IF(A90="","",IF(ISNUMBER(MATCH(A90,'Ingredienti'!$A$5:$A$154,0)),INDEX('Ingredienti'!$G$5:$G$154,MATCH(A90,'Ingredienti'!$A$5:$A$154,0)),IF(ISNUMBER(MATCH(A90,'Ricette base'!$H$5:$H$19,0)),INDEX('Ricette base'!$J$5:$J$19,MATCH(A90,'Ricette base'!$H$5:$H$19,0)),"")))</f>
        <v/>
      </c>
      <c r="E90" s="15" t="str">
        <f>IF(OR(A90="",NOT(ISNUMBER(B90)),NOT(ISNUMBER(D90))),"",ROUND(B90*D90,2))</f>
        <v/>
      </c>
      <c r="F90" s="10" t="str">
        <f>IF(A90="","",IF(OR(ISNUMBER(MATCH(A90,'Ingredienti'!$A$5:$A$154,0)),ISNUMBER(MATCH(A90,'Ricette base'!$H$5:$H$19,0))),IF(NOT(ISNUMBER(D90)),"prezzo mancante",IF(NOT(ISNUMBER(B90)),"quantità mancante",IF(ISNUMBER(MATCH(A90,'Ingredienti'!$A$5:$A$154,0)),"",IF(INDEX('Ricette base'!$K$5:$K$19,MATCH(A90,'Ricette base'!$H$5:$H$19,0))&gt;0,"ricetta base incompleta","")))),"non trovato"))</f>
        <v/>
      </c>
      <c r="K90" t="str">
        <f>IF('Ingredienti'!A90="","",'Ingredienti'!A90)</f>
        <v/>
      </c>
      <c r="L90">
        <f>IF(F90="",0,1)</f>
        <v>0</v>
      </c>
    </row>
    <row r="91" spans="1:12" x14ac:dyDescent="0.25">
      <c r="A91" s="5"/>
      <c r="B91" s="12"/>
      <c r="C91" t="str">
        <f>IF(A91="","",IF(ISNUMBER(MATCH(A91,'Ingredienti'!$A$5:$A$154,0)),INDEX('Ingredienti'!$B$5:$B$154,MATCH(A91,'Ingredienti'!$A$5:$A$154,0)),IF(ISNUMBER(MATCH(A91,'Ricette base'!$H$5:$H$19,0)),INDEX('Ricette base'!$I$5:$I$19,MATCH(A91,'Ricette base'!$H$5:$H$19,0)),"")))</f>
        <v/>
      </c>
      <c r="D91" s="13" t="str">
        <f>IF(A91="","",IF(ISNUMBER(MATCH(A91,'Ingredienti'!$A$5:$A$154,0)),INDEX('Ingredienti'!$G$5:$G$154,MATCH(A91,'Ingredienti'!$A$5:$A$154,0)),IF(ISNUMBER(MATCH(A91,'Ricette base'!$H$5:$H$19,0)),INDEX('Ricette base'!$J$5:$J$19,MATCH(A91,'Ricette base'!$H$5:$H$19,0)),"")))</f>
        <v/>
      </c>
      <c r="E91" s="15" t="str">
        <f>IF(OR(A91="",NOT(ISNUMBER(B91)),NOT(ISNUMBER(D91))),"",ROUND(B91*D91,2))</f>
        <v/>
      </c>
      <c r="F91" s="10" t="str">
        <f>IF(A91="","",IF(OR(ISNUMBER(MATCH(A91,'Ingredienti'!$A$5:$A$154,0)),ISNUMBER(MATCH(A91,'Ricette base'!$H$5:$H$19,0))),IF(NOT(ISNUMBER(D91)),"prezzo mancante",IF(NOT(ISNUMBER(B91)),"quantità mancante",IF(ISNUMBER(MATCH(A91,'Ingredienti'!$A$5:$A$154,0)),"",IF(INDEX('Ricette base'!$K$5:$K$19,MATCH(A91,'Ricette base'!$H$5:$H$19,0))&gt;0,"ricetta base incompleta","")))),"non trovato"))</f>
        <v/>
      </c>
      <c r="K91" t="str">
        <f>IF('Ingredienti'!A91="","",'Ingredienti'!A91)</f>
        <v/>
      </c>
      <c r="L91">
        <f>IF(F91="",0,1)</f>
        <v>0</v>
      </c>
    </row>
    <row r="92" spans="1:12" x14ac:dyDescent="0.25">
      <c r="A92" s="5"/>
      <c r="B92" s="12"/>
      <c r="C92" t="str">
        <f>IF(A92="","",IF(ISNUMBER(MATCH(A92,'Ingredienti'!$A$5:$A$154,0)),INDEX('Ingredienti'!$B$5:$B$154,MATCH(A92,'Ingredienti'!$A$5:$A$154,0)),IF(ISNUMBER(MATCH(A92,'Ricette base'!$H$5:$H$19,0)),INDEX('Ricette base'!$I$5:$I$19,MATCH(A92,'Ricette base'!$H$5:$H$19,0)),"")))</f>
        <v/>
      </c>
      <c r="D92" s="13" t="str">
        <f>IF(A92="","",IF(ISNUMBER(MATCH(A92,'Ingredienti'!$A$5:$A$154,0)),INDEX('Ingredienti'!$G$5:$G$154,MATCH(A92,'Ingredienti'!$A$5:$A$154,0)),IF(ISNUMBER(MATCH(A92,'Ricette base'!$H$5:$H$19,0)),INDEX('Ricette base'!$J$5:$J$19,MATCH(A92,'Ricette base'!$H$5:$H$19,0)),"")))</f>
        <v/>
      </c>
      <c r="E92" s="15" t="str">
        <f>IF(OR(A92="",NOT(ISNUMBER(B92)),NOT(ISNUMBER(D92))),"",ROUND(B92*D92,2))</f>
        <v/>
      </c>
      <c r="F92" s="10" t="str">
        <f>IF(A92="","",IF(OR(ISNUMBER(MATCH(A92,'Ingredienti'!$A$5:$A$154,0)),ISNUMBER(MATCH(A92,'Ricette base'!$H$5:$H$19,0))),IF(NOT(ISNUMBER(D92)),"prezzo mancante",IF(NOT(ISNUMBER(B92)),"quantità mancante",IF(ISNUMBER(MATCH(A92,'Ingredienti'!$A$5:$A$154,0)),"",IF(INDEX('Ricette base'!$K$5:$K$19,MATCH(A92,'Ricette base'!$H$5:$H$19,0))&gt;0,"ricetta base incompleta","")))),"non trovato"))</f>
        <v/>
      </c>
      <c r="K92" t="str">
        <f>IF('Ingredienti'!A92="","",'Ingredienti'!A92)</f>
        <v/>
      </c>
      <c r="L92">
        <f>IF(F92="",0,1)</f>
        <v>0</v>
      </c>
    </row>
    <row r="93" spans="1:12" x14ac:dyDescent="0.25">
      <c r="A93" s="5"/>
      <c r="B93" s="12"/>
      <c r="C93" t="str">
        <f>IF(A93="","",IF(ISNUMBER(MATCH(A93,'Ingredienti'!$A$5:$A$154,0)),INDEX('Ingredienti'!$B$5:$B$154,MATCH(A93,'Ingredienti'!$A$5:$A$154,0)),IF(ISNUMBER(MATCH(A93,'Ricette base'!$H$5:$H$19,0)),INDEX('Ricette base'!$I$5:$I$19,MATCH(A93,'Ricette base'!$H$5:$H$19,0)),"")))</f>
        <v/>
      </c>
      <c r="D93" s="13" t="str">
        <f>IF(A93="","",IF(ISNUMBER(MATCH(A93,'Ingredienti'!$A$5:$A$154,0)),INDEX('Ingredienti'!$G$5:$G$154,MATCH(A93,'Ingredienti'!$A$5:$A$154,0)),IF(ISNUMBER(MATCH(A93,'Ricette base'!$H$5:$H$19,0)),INDEX('Ricette base'!$J$5:$J$19,MATCH(A93,'Ricette base'!$H$5:$H$19,0)),"")))</f>
        <v/>
      </c>
      <c r="E93" s="15" t="str">
        <f>IF(OR(A93="",NOT(ISNUMBER(B93)),NOT(ISNUMBER(D93))),"",ROUND(B93*D93,2))</f>
        <v/>
      </c>
      <c r="F93" s="10" t="str">
        <f>IF(A93="","",IF(OR(ISNUMBER(MATCH(A93,'Ingredienti'!$A$5:$A$154,0)),ISNUMBER(MATCH(A93,'Ricette base'!$H$5:$H$19,0))),IF(NOT(ISNUMBER(D93)),"prezzo mancante",IF(NOT(ISNUMBER(B93)),"quantità mancante",IF(ISNUMBER(MATCH(A93,'Ingredienti'!$A$5:$A$154,0)),"",IF(INDEX('Ricette base'!$K$5:$K$19,MATCH(A93,'Ricette base'!$H$5:$H$19,0))&gt;0,"ricetta base incompleta","")))),"non trovato"))</f>
        <v/>
      </c>
      <c r="K93" t="str">
        <f>IF('Ingredienti'!A93="","",'Ingredienti'!A93)</f>
        <v/>
      </c>
      <c r="L93">
        <f>IF(F93="",0,1)</f>
        <v>0</v>
      </c>
    </row>
    <row r="94" spans="1:12" x14ac:dyDescent="0.25">
      <c r="A94" s="5"/>
      <c r="B94" s="12"/>
      <c r="C94" t="str">
        <f>IF(A94="","",IF(ISNUMBER(MATCH(A94,'Ingredienti'!$A$5:$A$154,0)),INDEX('Ingredienti'!$B$5:$B$154,MATCH(A94,'Ingredienti'!$A$5:$A$154,0)),IF(ISNUMBER(MATCH(A94,'Ricette base'!$H$5:$H$19,0)),INDEX('Ricette base'!$I$5:$I$19,MATCH(A94,'Ricette base'!$H$5:$H$19,0)),"")))</f>
        <v/>
      </c>
      <c r="D94" s="13" t="str">
        <f>IF(A94="","",IF(ISNUMBER(MATCH(A94,'Ingredienti'!$A$5:$A$154,0)),INDEX('Ingredienti'!$G$5:$G$154,MATCH(A94,'Ingredienti'!$A$5:$A$154,0)),IF(ISNUMBER(MATCH(A94,'Ricette base'!$H$5:$H$19,0)),INDEX('Ricette base'!$J$5:$J$19,MATCH(A94,'Ricette base'!$H$5:$H$19,0)),"")))</f>
        <v/>
      </c>
      <c r="E94" s="15" t="str">
        <f>IF(OR(A94="",NOT(ISNUMBER(B94)),NOT(ISNUMBER(D94))),"",ROUND(B94*D94,2))</f>
        <v/>
      </c>
      <c r="F94" s="10" t="str">
        <f>IF(A94="","",IF(OR(ISNUMBER(MATCH(A94,'Ingredienti'!$A$5:$A$154,0)),ISNUMBER(MATCH(A94,'Ricette base'!$H$5:$H$19,0))),IF(NOT(ISNUMBER(D94)),"prezzo mancante",IF(NOT(ISNUMBER(B94)),"quantità mancante",IF(ISNUMBER(MATCH(A94,'Ingredienti'!$A$5:$A$154,0)),"",IF(INDEX('Ricette base'!$K$5:$K$19,MATCH(A94,'Ricette base'!$H$5:$H$19,0))&gt;0,"ricetta base incompleta","")))),"non trovato"))</f>
        <v/>
      </c>
      <c r="K94" t="str">
        <f>IF('Ingredienti'!A94="","",'Ingredienti'!A94)</f>
        <v/>
      </c>
      <c r="L94">
        <f>IF(F94="",0,1)</f>
        <v>0</v>
      </c>
    </row>
    <row r="95" spans="1:12" x14ac:dyDescent="0.25">
      <c r="A95" s="5"/>
      <c r="B95" s="12"/>
      <c r="C95" t="str">
        <f>IF(A95="","",IF(ISNUMBER(MATCH(A95,'Ingredienti'!$A$5:$A$154,0)),INDEX('Ingredienti'!$B$5:$B$154,MATCH(A95,'Ingredienti'!$A$5:$A$154,0)),IF(ISNUMBER(MATCH(A95,'Ricette base'!$H$5:$H$19,0)),INDEX('Ricette base'!$I$5:$I$19,MATCH(A95,'Ricette base'!$H$5:$H$19,0)),"")))</f>
        <v/>
      </c>
      <c r="D95" s="13" t="str">
        <f>IF(A95="","",IF(ISNUMBER(MATCH(A95,'Ingredienti'!$A$5:$A$154,0)),INDEX('Ingredienti'!$G$5:$G$154,MATCH(A95,'Ingredienti'!$A$5:$A$154,0)),IF(ISNUMBER(MATCH(A95,'Ricette base'!$H$5:$H$19,0)),INDEX('Ricette base'!$J$5:$J$19,MATCH(A95,'Ricette base'!$H$5:$H$19,0)),"")))</f>
        <v/>
      </c>
      <c r="E95" s="15" t="str">
        <f>IF(OR(A95="",NOT(ISNUMBER(B95)),NOT(ISNUMBER(D95))),"",ROUND(B95*D95,2))</f>
        <v/>
      </c>
      <c r="F95" s="10" t="str">
        <f>IF(A95="","",IF(OR(ISNUMBER(MATCH(A95,'Ingredienti'!$A$5:$A$154,0)),ISNUMBER(MATCH(A95,'Ricette base'!$H$5:$H$19,0))),IF(NOT(ISNUMBER(D95)),"prezzo mancante",IF(NOT(ISNUMBER(B95)),"quantità mancante",IF(ISNUMBER(MATCH(A95,'Ingredienti'!$A$5:$A$154,0)),"",IF(INDEX('Ricette base'!$K$5:$K$19,MATCH(A95,'Ricette base'!$H$5:$H$19,0))&gt;0,"ricetta base incompleta","")))),"non trovato"))</f>
        <v/>
      </c>
      <c r="K95" t="str">
        <f>IF('Ingredienti'!A95="","",'Ingredienti'!A95)</f>
        <v/>
      </c>
      <c r="L95">
        <f>IF(F95="",0,1)</f>
        <v>0</v>
      </c>
    </row>
    <row r="96" spans="1:12" x14ac:dyDescent="0.25">
      <c r="A96" s="5"/>
      <c r="B96" s="12"/>
      <c r="C96" t="str">
        <f>IF(A96="","",IF(ISNUMBER(MATCH(A96,'Ingredienti'!$A$5:$A$154,0)),INDEX('Ingredienti'!$B$5:$B$154,MATCH(A96,'Ingredienti'!$A$5:$A$154,0)),IF(ISNUMBER(MATCH(A96,'Ricette base'!$H$5:$H$19,0)),INDEX('Ricette base'!$I$5:$I$19,MATCH(A96,'Ricette base'!$H$5:$H$19,0)),"")))</f>
        <v/>
      </c>
      <c r="D96" s="13" t="str">
        <f>IF(A96="","",IF(ISNUMBER(MATCH(A96,'Ingredienti'!$A$5:$A$154,0)),INDEX('Ingredienti'!$G$5:$G$154,MATCH(A96,'Ingredienti'!$A$5:$A$154,0)),IF(ISNUMBER(MATCH(A96,'Ricette base'!$H$5:$H$19,0)),INDEX('Ricette base'!$J$5:$J$19,MATCH(A96,'Ricette base'!$H$5:$H$19,0)),"")))</f>
        <v/>
      </c>
      <c r="E96" s="15" t="str">
        <f>IF(OR(A96="",NOT(ISNUMBER(B96)),NOT(ISNUMBER(D96))),"",ROUND(B96*D96,2))</f>
        <v/>
      </c>
      <c r="F96" s="10" t="str">
        <f>IF(A96="","",IF(OR(ISNUMBER(MATCH(A96,'Ingredienti'!$A$5:$A$154,0)),ISNUMBER(MATCH(A96,'Ricette base'!$H$5:$H$19,0))),IF(NOT(ISNUMBER(D96)),"prezzo mancante",IF(NOT(ISNUMBER(B96)),"quantità mancante",IF(ISNUMBER(MATCH(A96,'Ingredienti'!$A$5:$A$154,0)),"",IF(INDEX('Ricette base'!$K$5:$K$19,MATCH(A96,'Ricette base'!$H$5:$H$19,0))&gt;0,"ricetta base incompleta","")))),"non trovato"))</f>
        <v/>
      </c>
      <c r="K96" t="str">
        <f>IF('Ingredienti'!A96="","",'Ingredienti'!A96)</f>
        <v/>
      </c>
      <c r="L96">
        <f>IF(F96="",0,1)</f>
        <v>0</v>
      </c>
    </row>
    <row r="97" spans="1:12" x14ac:dyDescent="0.25">
      <c r="A97" s="5"/>
      <c r="B97" s="12"/>
      <c r="C97" t="str">
        <f>IF(A97="","",IF(ISNUMBER(MATCH(A97,'Ingredienti'!$A$5:$A$154,0)),INDEX('Ingredienti'!$B$5:$B$154,MATCH(A97,'Ingredienti'!$A$5:$A$154,0)),IF(ISNUMBER(MATCH(A97,'Ricette base'!$H$5:$H$19,0)),INDEX('Ricette base'!$I$5:$I$19,MATCH(A97,'Ricette base'!$H$5:$H$19,0)),"")))</f>
        <v/>
      </c>
      <c r="D97" s="13" t="str">
        <f>IF(A97="","",IF(ISNUMBER(MATCH(A97,'Ingredienti'!$A$5:$A$154,0)),INDEX('Ingredienti'!$G$5:$G$154,MATCH(A97,'Ingredienti'!$A$5:$A$154,0)),IF(ISNUMBER(MATCH(A97,'Ricette base'!$H$5:$H$19,0)),INDEX('Ricette base'!$J$5:$J$19,MATCH(A97,'Ricette base'!$H$5:$H$19,0)),"")))</f>
        <v/>
      </c>
      <c r="E97" s="15" t="str">
        <f>IF(OR(A97="",NOT(ISNUMBER(B97)),NOT(ISNUMBER(D97))),"",ROUND(B97*D97,2))</f>
        <v/>
      </c>
      <c r="F97" s="10" t="str">
        <f>IF(A97="","",IF(OR(ISNUMBER(MATCH(A97,'Ingredienti'!$A$5:$A$154,0)),ISNUMBER(MATCH(A97,'Ricette base'!$H$5:$H$19,0))),IF(NOT(ISNUMBER(D97)),"prezzo mancante",IF(NOT(ISNUMBER(B97)),"quantità mancante",IF(ISNUMBER(MATCH(A97,'Ingredienti'!$A$5:$A$154,0)),"",IF(INDEX('Ricette base'!$K$5:$K$19,MATCH(A97,'Ricette base'!$H$5:$H$19,0))&gt;0,"ricetta base incompleta","")))),"non trovato"))</f>
        <v/>
      </c>
      <c r="K97" t="str">
        <f>IF('Ingredienti'!A97="","",'Ingredienti'!A97)</f>
        <v/>
      </c>
      <c r="L97">
        <f>IF(F97="",0,1)</f>
        <v>0</v>
      </c>
    </row>
    <row r="98" spans="1:12" x14ac:dyDescent="0.25">
      <c r="A98" s="5"/>
      <c r="B98" s="12"/>
      <c r="C98" t="str">
        <f>IF(A98="","",IF(ISNUMBER(MATCH(A98,'Ingredienti'!$A$5:$A$154,0)),INDEX('Ingredienti'!$B$5:$B$154,MATCH(A98,'Ingredienti'!$A$5:$A$154,0)),IF(ISNUMBER(MATCH(A98,'Ricette base'!$H$5:$H$19,0)),INDEX('Ricette base'!$I$5:$I$19,MATCH(A98,'Ricette base'!$H$5:$H$19,0)),"")))</f>
        <v/>
      </c>
      <c r="D98" s="13" t="str">
        <f>IF(A98="","",IF(ISNUMBER(MATCH(A98,'Ingredienti'!$A$5:$A$154,0)),INDEX('Ingredienti'!$G$5:$G$154,MATCH(A98,'Ingredienti'!$A$5:$A$154,0)),IF(ISNUMBER(MATCH(A98,'Ricette base'!$H$5:$H$19,0)),INDEX('Ricette base'!$J$5:$J$19,MATCH(A98,'Ricette base'!$H$5:$H$19,0)),"")))</f>
        <v/>
      </c>
      <c r="E98" s="15" t="str">
        <f>IF(OR(A98="",NOT(ISNUMBER(B98)),NOT(ISNUMBER(D98))),"",ROUND(B98*D98,2))</f>
        <v/>
      </c>
      <c r="F98" s="10" t="str">
        <f>IF(A98="","",IF(OR(ISNUMBER(MATCH(A98,'Ingredienti'!$A$5:$A$154,0)),ISNUMBER(MATCH(A98,'Ricette base'!$H$5:$H$19,0))),IF(NOT(ISNUMBER(D98)),"prezzo mancante",IF(NOT(ISNUMBER(B98)),"quantità mancante",IF(ISNUMBER(MATCH(A98,'Ingredienti'!$A$5:$A$154,0)),"",IF(INDEX('Ricette base'!$K$5:$K$19,MATCH(A98,'Ricette base'!$H$5:$H$19,0))&gt;0,"ricetta base incompleta","")))),"non trovato"))</f>
        <v/>
      </c>
      <c r="K98" t="str">
        <f>IF('Ingredienti'!A98="","",'Ingredienti'!A98)</f>
        <v/>
      </c>
      <c r="L98">
        <f>IF(F98="",0,1)</f>
        <v>0</v>
      </c>
    </row>
    <row r="99" spans="1:12" x14ac:dyDescent="0.25">
      <c r="A99" s="5"/>
      <c r="B99" s="12"/>
      <c r="C99" t="str">
        <f>IF(A99="","",IF(ISNUMBER(MATCH(A99,'Ingredienti'!$A$5:$A$154,0)),INDEX('Ingredienti'!$B$5:$B$154,MATCH(A99,'Ingredienti'!$A$5:$A$154,0)),IF(ISNUMBER(MATCH(A99,'Ricette base'!$H$5:$H$19,0)),INDEX('Ricette base'!$I$5:$I$19,MATCH(A99,'Ricette base'!$H$5:$H$19,0)),"")))</f>
        <v/>
      </c>
      <c r="D99" s="13" t="str">
        <f>IF(A99="","",IF(ISNUMBER(MATCH(A99,'Ingredienti'!$A$5:$A$154,0)),INDEX('Ingredienti'!$G$5:$G$154,MATCH(A99,'Ingredienti'!$A$5:$A$154,0)),IF(ISNUMBER(MATCH(A99,'Ricette base'!$H$5:$H$19,0)),INDEX('Ricette base'!$J$5:$J$19,MATCH(A99,'Ricette base'!$H$5:$H$19,0)),"")))</f>
        <v/>
      </c>
      <c r="E99" s="15" t="str">
        <f>IF(OR(A99="",NOT(ISNUMBER(B99)),NOT(ISNUMBER(D99))),"",ROUND(B99*D99,2))</f>
        <v/>
      </c>
      <c r="F99" s="10" t="str">
        <f>IF(A99="","",IF(OR(ISNUMBER(MATCH(A99,'Ingredienti'!$A$5:$A$154,0)),ISNUMBER(MATCH(A99,'Ricette base'!$H$5:$H$19,0))),IF(NOT(ISNUMBER(D99)),"prezzo mancante",IF(NOT(ISNUMBER(B99)),"quantità mancante",IF(ISNUMBER(MATCH(A99,'Ingredienti'!$A$5:$A$154,0)),"",IF(INDEX('Ricette base'!$K$5:$K$19,MATCH(A99,'Ricette base'!$H$5:$H$19,0))&gt;0,"ricetta base incompleta","")))),"non trovato"))</f>
        <v/>
      </c>
      <c r="K99" t="str">
        <f>IF('Ingredienti'!A99="","",'Ingredienti'!A99)</f>
        <v/>
      </c>
      <c r="L99">
        <f>IF(F99="",0,1)</f>
        <v>0</v>
      </c>
    </row>
    <row r="100" spans="1:12" x14ac:dyDescent="0.25">
      <c r="A100" s="5"/>
      <c r="B100" s="12"/>
      <c r="C100" t="str">
        <f>IF(A100="","",IF(ISNUMBER(MATCH(A100,'Ingredienti'!$A$5:$A$154,0)),INDEX('Ingredienti'!$B$5:$B$154,MATCH(A100,'Ingredienti'!$A$5:$A$154,0)),IF(ISNUMBER(MATCH(A100,'Ricette base'!$H$5:$H$19,0)),INDEX('Ricette base'!$I$5:$I$19,MATCH(A100,'Ricette base'!$H$5:$H$19,0)),"")))</f>
        <v/>
      </c>
      <c r="D100" s="13" t="str">
        <f>IF(A100="","",IF(ISNUMBER(MATCH(A100,'Ingredienti'!$A$5:$A$154,0)),INDEX('Ingredienti'!$G$5:$G$154,MATCH(A100,'Ingredienti'!$A$5:$A$154,0)),IF(ISNUMBER(MATCH(A100,'Ricette base'!$H$5:$H$19,0)),INDEX('Ricette base'!$J$5:$J$19,MATCH(A100,'Ricette base'!$H$5:$H$19,0)),"")))</f>
        <v/>
      </c>
      <c r="E100" s="15" t="str">
        <f>IF(OR(A100="",NOT(ISNUMBER(B100)),NOT(ISNUMBER(D100))),"",ROUND(B100*D100,2))</f>
        <v/>
      </c>
      <c r="F100" s="10" t="str">
        <f>IF(A100="","",IF(OR(ISNUMBER(MATCH(A100,'Ingredienti'!$A$5:$A$154,0)),ISNUMBER(MATCH(A100,'Ricette base'!$H$5:$H$19,0))),IF(NOT(ISNUMBER(D100)),"prezzo mancante",IF(NOT(ISNUMBER(B100)),"quantità mancante",IF(ISNUMBER(MATCH(A100,'Ingredienti'!$A$5:$A$154,0)),"",IF(INDEX('Ricette base'!$K$5:$K$19,MATCH(A100,'Ricette base'!$H$5:$H$19,0))&gt;0,"ricetta base incompleta","")))),"non trovato"))</f>
        <v/>
      </c>
      <c r="K100" t="str">
        <f>IF('Ingredienti'!A100="","",'Ingredienti'!A100)</f>
        <v/>
      </c>
      <c r="L100">
        <f>IF(F100="",0,1)</f>
        <v>0</v>
      </c>
    </row>
    <row r="101" spans="1:12" x14ac:dyDescent="0.25">
      <c r="A101" s="5"/>
      <c r="B101" s="12"/>
      <c r="C101" t="str">
        <f>IF(A101="","",IF(ISNUMBER(MATCH(A101,'Ingredienti'!$A$5:$A$154,0)),INDEX('Ingredienti'!$B$5:$B$154,MATCH(A101,'Ingredienti'!$A$5:$A$154,0)),IF(ISNUMBER(MATCH(A101,'Ricette base'!$H$5:$H$19,0)),INDEX('Ricette base'!$I$5:$I$19,MATCH(A101,'Ricette base'!$H$5:$H$19,0)),"")))</f>
        <v/>
      </c>
      <c r="D101" s="13" t="str">
        <f>IF(A101="","",IF(ISNUMBER(MATCH(A101,'Ingredienti'!$A$5:$A$154,0)),INDEX('Ingredienti'!$G$5:$G$154,MATCH(A101,'Ingredienti'!$A$5:$A$154,0)),IF(ISNUMBER(MATCH(A101,'Ricette base'!$H$5:$H$19,0)),INDEX('Ricette base'!$J$5:$J$19,MATCH(A101,'Ricette base'!$H$5:$H$19,0)),"")))</f>
        <v/>
      </c>
      <c r="E101" s="15" t="str">
        <f>IF(OR(A101="",NOT(ISNUMBER(B101)),NOT(ISNUMBER(D101))),"",ROUND(B101*D101,2))</f>
        <v/>
      </c>
      <c r="F101" s="10" t="str">
        <f>IF(A101="","",IF(OR(ISNUMBER(MATCH(A101,'Ingredienti'!$A$5:$A$154,0)),ISNUMBER(MATCH(A101,'Ricette base'!$H$5:$H$19,0))),IF(NOT(ISNUMBER(D101)),"prezzo mancante",IF(NOT(ISNUMBER(B101)),"quantità mancante",IF(ISNUMBER(MATCH(A101,'Ingredienti'!$A$5:$A$154,0)),"",IF(INDEX('Ricette base'!$K$5:$K$19,MATCH(A101,'Ricette base'!$H$5:$H$19,0))&gt;0,"ricetta base incompleta","")))),"non trovato"))</f>
        <v/>
      </c>
      <c r="K101" t="str">
        <f>IF('Ingredienti'!A101="","",'Ingredienti'!A101)</f>
        <v/>
      </c>
      <c r="L101">
        <f>IF(F101="",0,1)</f>
        <v>0</v>
      </c>
    </row>
    <row r="102" spans="1:11" x14ac:dyDescent="0.25">
      <c r="A102" s="16" t="s">
        <v>47</v>
      </c>
      <c r="E102" s="9" t="str">
        <f>IF(A85="","",ROUND(SUM(E87:E101),2))</f>
        <v/>
      </c>
      <c r="K102" t="str">
        <f>IF('Ingredienti'!A102="","",'Ingredienti'!A102)</f>
        <v/>
      </c>
    </row>
    <row r="103" spans="1:11" x14ac:dyDescent="0.25">
      <c r="A103" s="16" t="s">
        <v>50</v>
      </c>
      <c r="E103" s="9" t="str">
        <f>IF(OR(A85="",NOT(ISNUMBER(C85))),"",IF(C85&lt;=0,"",ROUND(E102/C85,2)))</f>
        <v/>
      </c>
      <c r="K103" t="str">
        <f>IF('Ingredienti'!A103="","",'Ingredienti'!A103)</f>
        <v/>
      </c>
    </row>
    <row r="104" spans="11:11" x14ac:dyDescent="0.25">
      <c r="K104" t="str">
        <f>IF('Ingredienti'!A104="","",'Ingredienti'!A104)</f>
        <v/>
      </c>
    </row>
    <row r="105" spans="1:11" x14ac:dyDescent="0.25">
      <c r="A105" s="11"/>
      <c r="B105" s="2" t="s">
        <v>52</v>
      </c>
      <c r="C105" s="5"/>
      <c r="D105" s="2" t="str">
        <f>IF(C105=1,"porzione","porzioni")</f>
        <v>porzioni</v>
      </c>
      <c r="E105" s="10" t="str">
        <f>IF(A105="","",IF(COUNTIF($H$5:$H$34,A105)&gt;1,"nome doppio, conta solo il primo",IF(NOT(ISNUMBER(C105)),"«dà … porzioni» mancante",IF(C105&lt;=0,"«dà … porzioni» mancante",IF(SUM(L107:L121)&gt;0,"controllare le righe con avviso","")))))</f>
        <v/>
      </c>
      <c r="K105" t="str">
        <f>IF('Ingredienti'!A105="","",'Ingredienti'!A105)</f>
        <v/>
      </c>
    </row>
    <row r="106" spans="1:11" x14ac:dyDescent="0.25">
      <c r="A106" s="4" t="s">
        <v>43</v>
      </c>
      <c r="B106" s="4" t="s">
        <v>44</v>
      </c>
      <c r="C106" s="4" t="s">
        <v>18</v>
      </c>
      <c r="D106" s="4" t="s">
        <v>45</v>
      </c>
      <c r="E106" s="4" t="s">
        <v>46</v>
      </c>
      <c r="F106" s="4" t="s">
        <v>24</v>
      </c>
      <c r="K106" t="str">
        <f>IF('Ingredienti'!A106="","",'Ingredienti'!A106)</f>
        <v/>
      </c>
    </row>
    <row r="107" spans="1:12" x14ac:dyDescent="0.25">
      <c r="A107" s="5"/>
      <c r="B107" s="12"/>
      <c r="C107" t="str">
        <f>IF(A107="","",IF(ISNUMBER(MATCH(A107,'Ingredienti'!$A$5:$A$154,0)),INDEX('Ingredienti'!$B$5:$B$154,MATCH(A107,'Ingredienti'!$A$5:$A$154,0)),IF(ISNUMBER(MATCH(A107,'Ricette base'!$H$5:$H$19,0)),INDEX('Ricette base'!$I$5:$I$19,MATCH(A107,'Ricette base'!$H$5:$H$19,0)),"")))</f>
        <v/>
      </c>
      <c r="D107" s="13" t="str">
        <f>IF(A107="","",IF(ISNUMBER(MATCH(A107,'Ingredienti'!$A$5:$A$154,0)),INDEX('Ingredienti'!$G$5:$G$154,MATCH(A107,'Ingredienti'!$A$5:$A$154,0)),IF(ISNUMBER(MATCH(A107,'Ricette base'!$H$5:$H$19,0)),INDEX('Ricette base'!$J$5:$J$19,MATCH(A107,'Ricette base'!$H$5:$H$19,0)),"")))</f>
        <v/>
      </c>
      <c r="E107" s="15" t="str">
        <f>IF(OR(A107="",NOT(ISNUMBER(B107)),NOT(ISNUMBER(D107))),"",ROUND(B107*D107,2))</f>
        <v/>
      </c>
      <c r="F107" s="10" t="str">
        <f>IF(A107="","",IF(OR(ISNUMBER(MATCH(A107,'Ingredienti'!$A$5:$A$154,0)),ISNUMBER(MATCH(A107,'Ricette base'!$H$5:$H$19,0))),IF(NOT(ISNUMBER(D107)),"prezzo mancante",IF(NOT(ISNUMBER(B107)),"quantità mancante",IF(ISNUMBER(MATCH(A107,'Ingredienti'!$A$5:$A$154,0)),"",IF(INDEX('Ricette base'!$K$5:$K$19,MATCH(A107,'Ricette base'!$H$5:$H$19,0))&gt;0,"ricetta base incompleta","")))),"non trovato"))</f>
        <v/>
      </c>
      <c r="K107" t="str">
        <f>IF('Ingredienti'!A107="","",'Ingredienti'!A107)</f>
        <v/>
      </c>
      <c r="L107">
        <f>IF(F107="",0,1)</f>
        <v>0</v>
      </c>
    </row>
    <row r="108" spans="1:12" x14ac:dyDescent="0.25">
      <c r="A108" s="5"/>
      <c r="B108" s="12"/>
      <c r="C108" t="str">
        <f>IF(A108="","",IF(ISNUMBER(MATCH(A108,'Ingredienti'!$A$5:$A$154,0)),INDEX('Ingredienti'!$B$5:$B$154,MATCH(A108,'Ingredienti'!$A$5:$A$154,0)),IF(ISNUMBER(MATCH(A108,'Ricette base'!$H$5:$H$19,0)),INDEX('Ricette base'!$I$5:$I$19,MATCH(A108,'Ricette base'!$H$5:$H$19,0)),"")))</f>
        <v/>
      </c>
      <c r="D108" s="13" t="str">
        <f>IF(A108="","",IF(ISNUMBER(MATCH(A108,'Ingredienti'!$A$5:$A$154,0)),INDEX('Ingredienti'!$G$5:$G$154,MATCH(A108,'Ingredienti'!$A$5:$A$154,0)),IF(ISNUMBER(MATCH(A108,'Ricette base'!$H$5:$H$19,0)),INDEX('Ricette base'!$J$5:$J$19,MATCH(A108,'Ricette base'!$H$5:$H$19,0)),"")))</f>
        <v/>
      </c>
      <c r="E108" s="15" t="str">
        <f>IF(OR(A108="",NOT(ISNUMBER(B108)),NOT(ISNUMBER(D108))),"",ROUND(B108*D108,2))</f>
        <v/>
      </c>
      <c r="F108" s="10" t="str">
        <f>IF(A108="","",IF(OR(ISNUMBER(MATCH(A108,'Ingredienti'!$A$5:$A$154,0)),ISNUMBER(MATCH(A108,'Ricette base'!$H$5:$H$19,0))),IF(NOT(ISNUMBER(D108)),"prezzo mancante",IF(NOT(ISNUMBER(B108)),"quantità mancante",IF(ISNUMBER(MATCH(A108,'Ingredienti'!$A$5:$A$154,0)),"",IF(INDEX('Ricette base'!$K$5:$K$19,MATCH(A108,'Ricette base'!$H$5:$H$19,0))&gt;0,"ricetta base incompleta","")))),"non trovato"))</f>
        <v/>
      </c>
      <c r="K108" t="str">
        <f>IF('Ingredienti'!A108="","",'Ingredienti'!A108)</f>
        <v/>
      </c>
      <c r="L108">
        <f>IF(F108="",0,1)</f>
        <v>0</v>
      </c>
    </row>
    <row r="109" spans="1:12" x14ac:dyDescent="0.25">
      <c r="A109" s="5"/>
      <c r="B109" s="12"/>
      <c r="C109" t="str">
        <f>IF(A109="","",IF(ISNUMBER(MATCH(A109,'Ingredienti'!$A$5:$A$154,0)),INDEX('Ingredienti'!$B$5:$B$154,MATCH(A109,'Ingredienti'!$A$5:$A$154,0)),IF(ISNUMBER(MATCH(A109,'Ricette base'!$H$5:$H$19,0)),INDEX('Ricette base'!$I$5:$I$19,MATCH(A109,'Ricette base'!$H$5:$H$19,0)),"")))</f>
        <v/>
      </c>
      <c r="D109" s="13" t="str">
        <f>IF(A109="","",IF(ISNUMBER(MATCH(A109,'Ingredienti'!$A$5:$A$154,0)),INDEX('Ingredienti'!$G$5:$G$154,MATCH(A109,'Ingredienti'!$A$5:$A$154,0)),IF(ISNUMBER(MATCH(A109,'Ricette base'!$H$5:$H$19,0)),INDEX('Ricette base'!$J$5:$J$19,MATCH(A109,'Ricette base'!$H$5:$H$19,0)),"")))</f>
        <v/>
      </c>
      <c r="E109" s="15" t="str">
        <f>IF(OR(A109="",NOT(ISNUMBER(B109)),NOT(ISNUMBER(D109))),"",ROUND(B109*D109,2))</f>
        <v/>
      </c>
      <c r="F109" s="10" t="str">
        <f>IF(A109="","",IF(OR(ISNUMBER(MATCH(A109,'Ingredienti'!$A$5:$A$154,0)),ISNUMBER(MATCH(A109,'Ricette base'!$H$5:$H$19,0))),IF(NOT(ISNUMBER(D109)),"prezzo mancante",IF(NOT(ISNUMBER(B109)),"quantità mancante",IF(ISNUMBER(MATCH(A109,'Ingredienti'!$A$5:$A$154,0)),"",IF(INDEX('Ricette base'!$K$5:$K$19,MATCH(A109,'Ricette base'!$H$5:$H$19,0))&gt;0,"ricetta base incompleta","")))),"non trovato"))</f>
        <v/>
      </c>
      <c r="K109" t="str">
        <f>IF('Ingredienti'!A109="","",'Ingredienti'!A109)</f>
        <v/>
      </c>
      <c r="L109">
        <f>IF(F109="",0,1)</f>
        <v>0</v>
      </c>
    </row>
    <row r="110" spans="1:12" x14ac:dyDescent="0.25">
      <c r="A110" s="5"/>
      <c r="B110" s="12"/>
      <c r="C110" t="str">
        <f>IF(A110="","",IF(ISNUMBER(MATCH(A110,'Ingredienti'!$A$5:$A$154,0)),INDEX('Ingredienti'!$B$5:$B$154,MATCH(A110,'Ingredienti'!$A$5:$A$154,0)),IF(ISNUMBER(MATCH(A110,'Ricette base'!$H$5:$H$19,0)),INDEX('Ricette base'!$I$5:$I$19,MATCH(A110,'Ricette base'!$H$5:$H$19,0)),"")))</f>
        <v/>
      </c>
      <c r="D110" s="13" t="str">
        <f>IF(A110="","",IF(ISNUMBER(MATCH(A110,'Ingredienti'!$A$5:$A$154,0)),INDEX('Ingredienti'!$G$5:$G$154,MATCH(A110,'Ingredienti'!$A$5:$A$154,0)),IF(ISNUMBER(MATCH(A110,'Ricette base'!$H$5:$H$19,0)),INDEX('Ricette base'!$J$5:$J$19,MATCH(A110,'Ricette base'!$H$5:$H$19,0)),"")))</f>
        <v/>
      </c>
      <c r="E110" s="15" t="str">
        <f>IF(OR(A110="",NOT(ISNUMBER(B110)),NOT(ISNUMBER(D110))),"",ROUND(B110*D110,2))</f>
        <v/>
      </c>
      <c r="F110" s="10" t="str">
        <f>IF(A110="","",IF(OR(ISNUMBER(MATCH(A110,'Ingredienti'!$A$5:$A$154,0)),ISNUMBER(MATCH(A110,'Ricette base'!$H$5:$H$19,0))),IF(NOT(ISNUMBER(D110)),"prezzo mancante",IF(NOT(ISNUMBER(B110)),"quantità mancante",IF(ISNUMBER(MATCH(A110,'Ingredienti'!$A$5:$A$154,0)),"",IF(INDEX('Ricette base'!$K$5:$K$19,MATCH(A110,'Ricette base'!$H$5:$H$19,0))&gt;0,"ricetta base incompleta","")))),"non trovato"))</f>
        <v/>
      </c>
      <c r="K110" t="str">
        <f>IF('Ingredienti'!A110="","",'Ingredienti'!A110)</f>
        <v/>
      </c>
      <c r="L110">
        <f>IF(F110="",0,1)</f>
        <v>0</v>
      </c>
    </row>
    <row r="111" spans="1:12" x14ac:dyDescent="0.25">
      <c r="A111" s="5"/>
      <c r="B111" s="12"/>
      <c r="C111" t="str">
        <f>IF(A111="","",IF(ISNUMBER(MATCH(A111,'Ingredienti'!$A$5:$A$154,0)),INDEX('Ingredienti'!$B$5:$B$154,MATCH(A111,'Ingredienti'!$A$5:$A$154,0)),IF(ISNUMBER(MATCH(A111,'Ricette base'!$H$5:$H$19,0)),INDEX('Ricette base'!$I$5:$I$19,MATCH(A111,'Ricette base'!$H$5:$H$19,0)),"")))</f>
        <v/>
      </c>
      <c r="D111" s="13" t="str">
        <f>IF(A111="","",IF(ISNUMBER(MATCH(A111,'Ingredienti'!$A$5:$A$154,0)),INDEX('Ingredienti'!$G$5:$G$154,MATCH(A111,'Ingredienti'!$A$5:$A$154,0)),IF(ISNUMBER(MATCH(A111,'Ricette base'!$H$5:$H$19,0)),INDEX('Ricette base'!$J$5:$J$19,MATCH(A111,'Ricette base'!$H$5:$H$19,0)),"")))</f>
        <v/>
      </c>
      <c r="E111" s="15" t="str">
        <f>IF(OR(A111="",NOT(ISNUMBER(B111)),NOT(ISNUMBER(D111))),"",ROUND(B111*D111,2))</f>
        <v/>
      </c>
      <c r="F111" s="10" t="str">
        <f>IF(A111="","",IF(OR(ISNUMBER(MATCH(A111,'Ingredienti'!$A$5:$A$154,0)),ISNUMBER(MATCH(A111,'Ricette base'!$H$5:$H$19,0))),IF(NOT(ISNUMBER(D111)),"prezzo mancante",IF(NOT(ISNUMBER(B111)),"quantità mancante",IF(ISNUMBER(MATCH(A111,'Ingredienti'!$A$5:$A$154,0)),"",IF(INDEX('Ricette base'!$K$5:$K$19,MATCH(A111,'Ricette base'!$H$5:$H$19,0))&gt;0,"ricetta base incompleta","")))),"non trovato"))</f>
        <v/>
      </c>
      <c r="K111" t="str">
        <f>IF('Ingredienti'!A111="","",'Ingredienti'!A111)</f>
        <v/>
      </c>
      <c r="L111">
        <f>IF(F111="",0,1)</f>
        <v>0</v>
      </c>
    </row>
    <row r="112" spans="1:12" x14ac:dyDescent="0.25">
      <c r="A112" s="5"/>
      <c r="B112" s="12"/>
      <c r="C112" t="str">
        <f>IF(A112="","",IF(ISNUMBER(MATCH(A112,'Ingredienti'!$A$5:$A$154,0)),INDEX('Ingredienti'!$B$5:$B$154,MATCH(A112,'Ingredienti'!$A$5:$A$154,0)),IF(ISNUMBER(MATCH(A112,'Ricette base'!$H$5:$H$19,0)),INDEX('Ricette base'!$I$5:$I$19,MATCH(A112,'Ricette base'!$H$5:$H$19,0)),"")))</f>
        <v/>
      </c>
      <c r="D112" s="13" t="str">
        <f>IF(A112="","",IF(ISNUMBER(MATCH(A112,'Ingredienti'!$A$5:$A$154,0)),INDEX('Ingredienti'!$G$5:$G$154,MATCH(A112,'Ingredienti'!$A$5:$A$154,0)),IF(ISNUMBER(MATCH(A112,'Ricette base'!$H$5:$H$19,0)),INDEX('Ricette base'!$J$5:$J$19,MATCH(A112,'Ricette base'!$H$5:$H$19,0)),"")))</f>
        <v/>
      </c>
      <c r="E112" s="15" t="str">
        <f>IF(OR(A112="",NOT(ISNUMBER(B112)),NOT(ISNUMBER(D112))),"",ROUND(B112*D112,2))</f>
        <v/>
      </c>
      <c r="F112" s="10" t="str">
        <f>IF(A112="","",IF(OR(ISNUMBER(MATCH(A112,'Ingredienti'!$A$5:$A$154,0)),ISNUMBER(MATCH(A112,'Ricette base'!$H$5:$H$19,0))),IF(NOT(ISNUMBER(D112)),"prezzo mancante",IF(NOT(ISNUMBER(B112)),"quantità mancante",IF(ISNUMBER(MATCH(A112,'Ingredienti'!$A$5:$A$154,0)),"",IF(INDEX('Ricette base'!$K$5:$K$19,MATCH(A112,'Ricette base'!$H$5:$H$19,0))&gt;0,"ricetta base incompleta","")))),"non trovato"))</f>
        <v/>
      </c>
      <c r="K112" t="str">
        <f>IF('Ingredienti'!A112="","",'Ingredienti'!A112)</f>
        <v/>
      </c>
      <c r="L112">
        <f>IF(F112="",0,1)</f>
        <v>0</v>
      </c>
    </row>
    <row r="113" spans="1:12" x14ac:dyDescent="0.25">
      <c r="A113" s="5"/>
      <c r="B113" s="12"/>
      <c r="C113" t="str">
        <f>IF(A113="","",IF(ISNUMBER(MATCH(A113,'Ingredienti'!$A$5:$A$154,0)),INDEX('Ingredienti'!$B$5:$B$154,MATCH(A113,'Ingredienti'!$A$5:$A$154,0)),IF(ISNUMBER(MATCH(A113,'Ricette base'!$H$5:$H$19,0)),INDEX('Ricette base'!$I$5:$I$19,MATCH(A113,'Ricette base'!$H$5:$H$19,0)),"")))</f>
        <v/>
      </c>
      <c r="D113" s="13" t="str">
        <f>IF(A113="","",IF(ISNUMBER(MATCH(A113,'Ingredienti'!$A$5:$A$154,0)),INDEX('Ingredienti'!$G$5:$G$154,MATCH(A113,'Ingredienti'!$A$5:$A$154,0)),IF(ISNUMBER(MATCH(A113,'Ricette base'!$H$5:$H$19,0)),INDEX('Ricette base'!$J$5:$J$19,MATCH(A113,'Ricette base'!$H$5:$H$19,0)),"")))</f>
        <v/>
      </c>
      <c r="E113" s="15" t="str">
        <f>IF(OR(A113="",NOT(ISNUMBER(B113)),NOT(ISNUMBER(D113))),"",ROUND(B113*D113,2))</f>
        <v/>
      </c>
      <c r="F113" s="10" t="str">
        <f>IF(A113="","",IF(OR(ISNUMBER(MATCH(A113,'Ingredienti'!$A$5:$A$154,0)),ISNUMBER(MATCH(A113,'Ricette base'!$H$5:$H$19,0))),IF(NOT(ISNUMBER(D113)),"prezzo mancante",IF(NOT(ISNUMBER(B113)),"quantità mancante",IF(ISNUMBER(MATCH(A113,'Ingredienti'!$A$5:$A$154,0)),"",IF(INDEX('Ricette base'!$K$5:$K$19,MATCH(A113,'Ricette base'!$H$5:$H$19,0))&gt;0,"ricetta base incompleta","")))),"non trovato"))</f>
        <v/>
      </c>
      <c r="K113" t="str">
        <f>IF('Ingredienti'!A113="","",'Ingredienti'!A113)</f>
        <v/>
      </c>
      <c r="L113">
        <f>IF(F113="",0,1)</f>
        <v>0</v>
      </c>
    </row>
    <row r="114" spans="1:12" x14ac:dyDescent="0.25">
      <c r="A114" s="5"/>
      <c r="B114" s="12"/>
      <c r="C114" t="str">
        <f>IF(A114="","",IF(ISNUMBER(MATCH(A114,'Ingredienti'!$A$5:$A$154,0)),INDEX('Ingredienti'!$B$5:$B$154,MATCH(A114,'Ingredienti'!$A$5:$A$154,0)),IF(ISNUMBER(MATCH(A114,'Ricette base'!$H$5:$H$19,0)),INDEX('Ricette base'!$I$5:$I$19,MATCH(A114,'Ricette base'!$H$5:$H$19,0)),"")))</f>
        <v/>
      </c>
      <c r="D114" s="13" t="str">
        <f>IF(A114="","",IF(ISNUMBER(MATCH(A114,'Ingredienti'!$A$5:$A$154,0)),INDEX('Ingredienti'!$G$5:$G$154,MATCH(A114,'Ingredienti'!$A$5:$A$154,0)),IF(ISNUMBER(MATCH(A114,'Ricette base'!$H$5:$H$19,0)),INDEX('Ricette base'!$J$5:$J$19,MATCH(A114,'Ricette base'!$H$5:$H$19,0)),"")))</f>
        <v/>
      </c>
      <c r="E114" s="15" t="str">
        <f>IF(OR(A114="",NOT(ISNUMBER(B114)),NOT(ISNUMBER(D114))),"",ROUND(B114*D114,2))</f>
        <v/>
      </c>
      <c r="F114" s="10" t="str">
        <f>IF(A114="","",IF(OR(ISNUMBER(MATCH(A114,'Ingredienti'!$A$5:$A$154,0)),ISNUMBER(MATCH(A114,'Ricette base'!$H$5:$H$19,0))),IF(NOT(ISNUMBER(D114)),"prezzo mancante",IF(NOT(ISNUMBER(B114)),"quantità mancante",IF(ISNUMBER(MATCH(A114,'Ingredienti'!$A$5:$A$154,0)),"",IF(INDEX('Ricette base'!$K$5:$K$19,MATCH(A114,'Ricette base'!$H$5:$H$19,0))&gt;0,"ricetta base incompleta","")))),"non trovato"))</f>
        <v/>
      </c>
      <c r="K114" t="str">
        <f>IF('Ingredienti'!A114="","",'Ingredienti'!A114)</f>
        <v/>
      </c>
      <c r="L114">
        <f>IF(F114="",0,1)</f>
        <v>0</v>
      </c>
    </row>
    <row r="115" spans="1:12" x14ac:dyDescent="0.25">
      <c r="A115" s="5"/>
      <c r="B115" s="12"/>
      <c r="C115" t="str">
        <f>IF(A115="","",IF(ISNUMBER(MATCH(A115,'Ingredienti'!$A$5:$A$154,0)),INDEX('Ingredienti'!$B$5:$B$154,MATCH(A115,'Ingredienti'!$A$5:$A$154,0)),IF(ISNUMBER(MATCH(A115,'Ricette base'!$H$5:$H$19,0)),INDEX('Ricette base'!$I$5:$I$19,MATCH(A115,'Ricette base'!$H$5:$H$19,0)),"")))</f>
        <v/>
      </c>
      <c r="D115" s="13" t="str">
        <f>IF(A115="","",IF(ISNUMBER(MATCH(A115,'Ingredienti'!$A$5:$A$154,0)),INDEX('Ingredienti'!$G$5:$G$154,MATCH(A115,'Ingredienti'!$A$5:$A$154,0)),IF(ISNUMBER(MATCH(A115,'Ricette base'!$H$5:$H$19,0)),INDEX('Ricette base'!$J$5:$J$19,MATCH(A115,'Ricette base'!$H$5:$H$19,0)),"")))</f>
        <v/>
      </c>
      <c r="E115" s="15" t="str">
        <f>IF(OR(A115="",NOT(ISNUMBER(B115)),NOT(ISNUMBER(D115))),"",ROUND(B115*D115,2))</f>
        <v/>
      </c>
      <c r="F115" s="10" t="str">
        <f>IF(A115="","",IF(OR(ISNUMBER(MATCH(A115,'Ingredienti'!$A$5:$A$154,0)),ISNUMBER(MATCH(A115,'Ricette base'!$H$5:$H$19,0))),IF(NOT(ISNUMBER(D115)),"prezzo mancante",IF(NOT(ISNUMBER(B115)),"quantità mancante",IF(ISNUMBER(MATCH(A115,'Ingredienti'!$A$5:$A$154,0)),"",IF(INDEX('Ricette base'!$K$5:$K$19,MATCH(A115,'Ricette base'!$H$5:$H$19,0))&gt;0,"ricetta base incompleta","")))),"non trovato"))</f>
        <v/>
      </c>
      <c r="K115" t="str">
        <f>IF('Ingredienti'!A115="","",'Ingredienti'!A115)</f>
        <v/>
      </c>
      <c r="L115">
        <f>IF(F115="",0,1)</f>
        <v>0</v>
      </c>
    </row>
    <row r="116" spans="1:12" x14ac:dyDescent="0.25">
      <c r="A116" s="5"/>
      <c r="B116" s="12"/>
      <c r="C116" t="str">
        <f>IF(A116="","",IF(ISNUMBER(MATCH(A116,'Ingredienti'!$A$5:$A$154,0)),INDEX('Ingredienti'!$B$5:$B$154,MATCH(A116,'Ingredienti'!$A$5:$A$154,0)),IF(ISNUMBER(MATCH(A116,'Ricette base'!$H$5:$H$19,0)),INDEX('Ricette base'!$I$5:$I$19,MATCH(A116,'Ricette base'!$H$5:$H$19,0)),"")))</f>
        <v/>
      </c>
      <c r="D116" s="13" t="str">
        <f>IF(A116="","",IF(ISNUMBER(MATCH(A116,'Ingredienti'!$A$5:$A$154,0)),INDEX('Ingredienti'!$G$5:$G$154,MATCH(A116,'Ingredienti'!$A$5:$A$154,0)),IF(ISNUMBER(MATCH(A116,'Ricette base'!$H$5:$H$19,0)),INDEX('Ricette base'!$J$5:$J$19,MATCH(A116,'Ricette base'!$H$5:$H$19,0)),"")))</f>
        <v/>
      </c>
      <c r="E116" s="15" t="str">
        <f>IF(OR(A116="",NOT(ISNUMBER(B116)),NOT(ISNUMBER(D116))),"",ROUND(B116*D116,2))</f>
        <v/>
      </c>
      <c r="F116" s="10" t="str">
        <f>IF(A116="","",IF(OR(ISNUMBER(MATCH(A116,'Ingredienti'!$A$5:$A$154,0)),ISNUMBER(MATCH(A116,'Ricette base'!$H$5:$H$19,0))),IF(NOT(ISNUMBER(D116)),"prezzo mancante",IF(NOT(ISNUMBER(B116)),"quantità mancante",IF(ISNUMBER(MATCH(A116,'Ingredienti'!$A$5:$A$154,0)),"",IF(INDEX('Ricette base'!$K$5:$K$19,MATCH(A116,'Ricette base'!$H$5:$H$19,0))&gt;0,"ricetta base incompleta","")))),"non trovato"))</f>
        <v/>
      </c>
      <c r="K116" t="str">
        <f>IF('Ingredienti'!A116="","",'Ingredienti'!A116)</f>
        <v/>
      </c>
      <c r="L116">
        <f>IF(F116="",0,1)</f>
        <v>0</v>
      </c>
    </row>
    <row r="117" spans="1:12" x14ac:dyDescent="0.25">
      <c r="A117" s="5"/>
      <c r="B117" s="12"/>
      <c r="C117" t="str">
        <f>IF(A117="","",IF(ISNUMBER(MATCH(A117,'Ingredienti'!$A$5:$A$154,0)),INDEX('Ingredienti'!$B$5:$B$154,MATCH(A117,'Ingredienti'!$A$5:$A$154,0)),IF(ISNUMBER(MATCH(A117,'Ricette base'!$H$5:$H$19,0)),INDEX('Ricette base'!$I$5:$I$19,MATCH(A117,'Ricette base'!$H$5:$H$19,0)),"")))</f>
        <v/>
      </c>
      <c r="D117" s="13" t="str">
        <f>IF(A117="","",IF(ISNUMBER(MATCH(A117,'Ingredienti'!$A$5:$A$154,0)),INDEX('Ingredienti'!$G$5:$G$154,MATCH(A117,'Ingredienti'!$A$5:$A$154,0)),IF(ISNUMBER(MATCH(A117,'Ricette base'!$H$5:$H$19,0)),INDEX('Ricette base'!$J$5:$J$19,MATCH(A117,'Ricette base'!$H$5:$H$19,0)),"")))</f>
        <v/>
      </c>
      <c r="E117" s="15" t="str">
        <f>IF(OR(A117="",NOT(ISNUMBER(B117)),NOT(ISNUMBER(D117))),"",ROUND(B117*D117,2))</f>
        <v/>
      </c>
      <c r="F117" s="10" t="str">
        <f>IF(A117="","",IF(OR(ISNUMBER(MATCH(A117,'Ingredienti'!$A$5:$A$154,0)),ISNUMBER(MATCH(A117,'Ricette base'!$H$5:$H$19,0))),IF(NOT(ISNUMBER(D117)),"prezzo mancante",IF(NOT(ISNUMBER(B117)),"quantità mancante",IF(ISNUMBER(MATCH(A117,'Ingredienti'!$A$5:$A$154,0)),"",IF(INDEX('Ricette base'!$K$5:$K$19,MATCH(A117,'Ricette base'!$H$5:$H$19,0))&gt;0,"ricetta base incompleta","")))),"non trovato"))</f>
        <v/>
      </c>
      <c r="K117" t="str">
        <f>IF('Ingredienti'!A117="","",'Ingredienti'!A117)</f>
        <v/>
      </c>
      <c r="L117">
        <f>IF(F117="",0,1)</f>
        <v>0</v>
      </c>
    </row>
    <row r="118" spans="1:12" x14ac:dyDescent="0.25">
      <c r="A118" s="5"/>
      <c r="B118" s="12"/>
      <c r="C118" t="str">
        <f>IF(A118="","",IF(ISNUMBER(MATCH(A118,'Ingredienti'!$A$5:$A$154,0)),INDEX('Ingredienti'!$B$5:$B$154,MATCH(A118,'Ingredienti'!$A$5:$A$154,0)),IF(ISNUMBER(MATCH(A118,'Ricette base'!$H$5:$H$19,0)),INDEX('Ricette base'!$I$5:$I$19,MATCH(A118,'Ricette base'!$H$5:$H$19,0)),"")))</f>
        <v/>
      </c>
      <c r="D118" s="13" t="str">
        <f>IF(A118="","",IF(ISNUMBER(MATCH(A118,'Ingredienti'!$A$5:$A$154,0)),INDEX('Ingredienti'!$G$5:$G$154,MATCH(A118,'Ingredienti'!$A$5:$A$154,0)),IF(ISNUMBER(MATCH(A118,'Ricette base'!$H$5:$H$19,0)),INDEX('Ricette base'!$J$5:$J$19,MATCH(A118,'Ricette base'!$H$5:$H$19,0)),"")))</f>
        <v/>
      </c>
      <c r="E118" s="15" t="str">
        <f>IF(OR(A118="",NOT(ISNUMBER(B118)),NOT(ISNUMBER(D118))),"",ROUND(B118*D118,2))</f>
        <v/>
      </c>
      <c r="F118" s="10" t="str">
        <f>IF(A118="","",IF(OR(ISNUMBER(MATCH(A118,'Ingredienti'!$A$5:$A$154,0)),ISNUMBER(MATCH(A118,'Ricette base'!$H$5:$H$19,0))),IF(NOT(ISNUMBER(D118)),"prezzo mancante",IF(NOT(ISNUMBER(B118)),"quantità mancante",IF(ISNUMBER(MATCH(A118,'Ingredienti'!$A$5:$A$154,0)),"",IF(INDEX('Ricette base'!$K$5:$K$19,MATCH(A118,'Ricette base'!$H$5:$H$19,0))&gt;0,"ricetta base incompleta","")))),"non trovato"))</f>
        <v/>
      </c>
      <c r="K118" t="str">
        <f>IF('Ingredienti'!A118="","",'Ingredienti'!A118)</f>
        <v/>
      </c>
      <c r="L118">
        <f>IF(F118="",0,1)</f>
        <v>0</v>
      </c>
    </row>
    <row r="119" spans="1:12" x14ac:dyDescent="0.25">
      <c r="A119" s="5"/>
      <c r="B119" s="12"/>
      <c r="C119" t="str">
        <f>IF(A119="","",IF(ISNUMBER(MATCH(A119,'Ingredienti'!$A$5:$A$154,0)),INDEX('Ingredienti'!$B$5:$B$154,MATCH(A119,'Ingredienti'!$A$5:$A$154,0)),IF(ISNUMBER(MATCH(A119,'Ricette base'!$H$5:$H$19,0)),INDEX('Ricette base'!$I$5:$I$19,MATCH(A119,'Ricette base'!$H$5:$H$19,0)),"")))</f>
        <v/>
      </c>
      <c r="D119" s="13" t="str">
        <f>IF(A119="","",IF(ISNUMBER(MATCH(A119,'Ingredienti'!$A$5:$A$154,0)),INDEX('Ingredienti'!$G$5:$G$154,MATCH(A119,'Ingredienti'!$A$5:$A$154,0)),IF(ISNUMBER(MATCH(A119,'Ricette base'!$H$5:$H$19,0)),INDEX('Ricette base'!$J$5:$J$19,MATCH(A119,'Ricette base'!$H$5:$H$19,0)),"")))</f>
        <v/>
      </c>
      <c r="E119" s="15" t="str">
        <f>IF(OR(A119="",NOT(ISNUMBER(B119)),NOT(ISNUMBER(D119))),"",ROUND(B119*D119,2))</f>
        <v/>
      </c>
      <c r="F119" s="10" t="str">
        <f>IF(A119="","",IF(OR(ISNUMBER(MATCH(A119,'Ingredienti'!$A$5:$A$154,0)),ISNUMBER(MATCH(A119,'Ricette base'!$H$5:$H$19,0))),IF(NOT(ISNUMBER(D119)),"prezzo mancante",IF(NOT(ISNUMBER(B119)),"quantità mancante",IF(ISNUMBER(MATCH(A119,'Ingredienti'!$A$5:$A$154,0)),"",IF(INDEX('Ricette base'!$K$5:$K$19,MATCH(A119,'Ricette base'!$H$5:$H$19,0))&gt;0,"ricetta base incompleta","")))),"non trovato"))</f>
        <v/>
      </c>
      <c r="K119" t="str">
        <f>IF('Ingredienti'!A119="","",'Ingredienti'!A119)</f>
        <v/>
      </c>
      <c r="L119">
        <f>IF(F119="",0,1)</f>
        <v>0</v>
      </c>
    </row>
    <row r="120" spans="1:12" x14ac:dyDescent="0.25">
      <c r="A120" s="5"/>
      <c r="B120" s="12"/>
      <c r="C120" t="str">
        <f>IF(A120="","",IF(ISNUMBER(MATCH(A120,'Ingredienti'!$A$5:$A$154,0)),INDEX('Ingredienti'!$B$5:$B$154,MATCH(A120,'Ingredienti'!$A$5:$A$154,0)),IF(ISNUMBER(MATCH(A120,'Ricette base'!$H$5:$H$19,0)),INDEX('Ricette base'!$I$5:$I$19,MATCH(A120,'Ricette base'!$H$5:$H$19,0)),"")))</f>
        <v/>
      </c>
      <c r="D120" s="13" t="str">
        <f>IF(A120="","",IF(ISNUMBER(MATCH(A120,'Ingredienti'!$A$5:$A$154,0)),INDEX('Ingredienti'!$G$5:$G$154,MATCH(A120,'Ingredienti'!$A$5:$A$154,0)),IF(ISNUMBER(MATCH(A120,'Ricette base'!$H$5:$H$19,0)),INDEX('Ricette base'!$J$5:$J$19,MATCH(A120,'Ricette base'!$H$5:$H$19,0)),"")))</f>
        <v/>
      </c>
      <c r="E120" s="15" t="str">
        <f>IF(OR(A120="",NOT(ISNUMBER(B120)),NOT(ISNUMBER(D120))),"",ROUND(B120*D120,2))</f>
        <v/>
      </c>
      <c r="F120" s="10" t="str">
        <f>IF(A120="","",IF(OR(ISNUMBER(MATCH(A120,'Ingredienti'!$A$5:$A$154,0)),ISNUMBER(MATCH(A120,'Ricette base'!$H$5:$H$19,0))),IF(NOT(ISNUMBER(D120)),"prezzo mancante",IF(NOT(ISNUMBER(B120)),"quantità mancante",IF(ISNUMBER(MATCH(A120,'Ingredienti'!$A$5:$A$154,0)),"",IF(INDEX('Ricette base'!$K$5:$K$19,MATCH(A120,'Ricette base'!$H$5:$H$19,0))&gt;0,"ricetta base incompleta","")))),"non trovato"))</f>
        <v/>
      </c>
      <c r="K120" t="str">
        <f>IF('Ingredienti'!A120="","",'Ingredienti'!A120)</f>
        <v/>
      </c>
      <c r="L120">
        <f>IF(F120="",0,1)</f>
        <v>0</v>
      </c>
    </row>
    <row r="121" spans="1:12" x14ac:dyDescent="0.25">
      <c r="A121" s="5"/>
      <c r="B121" s="12"/>
      <c r="C121" t="str">
        <f>IF(A121="","",IF(ISNUMBER(MATCH(A121,'Ingredienti'!$A$5:$A$154,0)),INDEX('Ingredienti'!$B$5:$B$154,MATCH(A121,'Ingredienti'!$A$5:$A$154,0)),IF(ISNUMBER(MATCH(A121,'Ricette base'!$H$5:$H$19,0)),INDEX('Ricette base'!$I$5:$I$19,MATCH(A121,'Ricette base'!$H$5:$H$19,0)),"")))</f>
        <v/>
      </c>
      <c r="D121" s="13" t="str">
        <f>IF(A121="","",IF(ISNUMBER(MATCH(A121,'Ingredienti'!$A$5:$A$154,0)),INDEX('Ingredienti'!$G$5:$G$154,MATCH(A121,'Ingredienti'!$A$5:$A$154,0)),IF(ISNUMBER(MATCH(A121,'Ricette base'!$H$5:$H$19,0)),INDEX('Ricette base'!$J$5:$J$19,MATCH(A121,'Ricette base'!$H$5:$H$19,0)),"")))</f>
        <v/>
      </c>
      <c r="E121" s="15" t="str">
        <f>IF(OR(A121="",NOT(ISNUMBER(B121)),NOT(ISNUMBER(D121))),"",ROUND(B121*D121,2))</f>
        <v/>
      </c>
      <c r="F121" s="10" t="str">
        <f>IF(A121="","",IF(OR(ISNUMBER(MATCH(A121,'Ingredienti'!$A$5:$A$154,0)),ISNUMBER(MATCH(A121,'Ricette base'!$H$5:$H$19,0))),IF(NOT(ISNUMBER(D121)),"prezzo mancante",IF(NOT(ISNUMBER(B121)),"quantità mancante",IF(ISNUMBER(MATCH(A121,'Ingredienti'!$A$5:$A$154,0)),"",IF(INDEX('Ricette base'!$K$5:$K$19,MATCH(A121,'Ricette base'!$H$5:$H$19,0))&gt;0,"ricetta base incompleta","")))),"non trovato"))</f>
        <v/>
      </c>
      <c r="K121" t="str">
        <f>IF('Ingredienti'!A121="","",'Ingredienti'!A121)</f>
        <v/>
      </c>
      <c r="L121">
        <f>IF(F121="",0,1)</f>
        <v>0</v>
      </c>
    </row>
    <row r="122" spans="1:11" x14ac:dyDescent="0.25">
      <c r="A122" s="16" t="s">
        <v>47</v>
      </c>
      <c r="E122" s="9" t="str">
        <f>IF(A105="","",ROUND(SUM(E107:E121),2))</f>
        <v/>
      </c>
      <c r="K122" t="str">
        <f>IF('Ingredienti'!A122="","",'Ingredienti'!A122)</f>
        <v/>
      </c>
    </row>
    <row r="123" spans="1:11" x14ac:dyDescent="0.25">
      <c r="A123" s="16" t="s">
        <v>50</v>
      </c>
      <c r="E123" s="9" t="str">
        <f>IF(OR(A105="",NOT(ISNUMBER(C105))),"",IF(C105&lt;=0,"",ROUND(E122/C105,2)))</f>
        <v/>
      </c>
      <c r="K123" t="str">
        <f>IF('Ingredienti'!A123="","",'Ingredienti'!A123)</f>
        <v/>
      </c>
    </row>
    <row r="124" spans="11:11" x14ac:dyDescent="0.25">
      <c r="K124" t="str">
        <f>IF('Ingredienti'!A124="","",'Ingredienti'!A124)</f>
        <v/>
      </c>
    </row>
    <row r="125" spans="1:11" x14ac:dyDescent="0.25">
      <c r="A125" s="11"/>
      <c r="B125" s="2" t="s">
        <v>52</v>
      </c>
      <c r="C125" s="5"/>
      <c r="D125" s="2" t="str">
        <f>IF(C125=1,"porzione","porzioni")</f>
        <v>porzioni</v>
      </c>
      <c r="E125" s="10" t="str">
        <f>IF(A125="","",IF(COUNTIF($H$5:$H$34,A125)&gt;1,"nome doppio, conta solo il primo",IF(NOT(ISNUMBER(C125)),"«dà … porzioni» mancante",IF(C125&lt;=0,"«dà … porzioni» mancante",IF(SUM(L127:L141)&gt;0,"controllare le righe con avviso","")))))</f>
        <v/>
      </c>
      <c r="K125" t="str">
        <f>IF('Ingredienti'!A125="","",'Ingredienti'!A125)</f>
        <v/>
      </c>
    </row>
    <row r="126" spans="1:11" x14ac:dyDescent="0.25">
      <c r="A126" s="4" t="s">
        <v>43</v>
      </c>
      <c r="B126" s="4" t="s">
        <v>44</v>
      </c>
      <c r="C126" s="4" t="s">
        <v>18</v>
      </c>
      <c r="D126" s="4" t="s">
        <v>45</v>
      </c>
      <c r="E126" s="4" t="s">
        <v>46</v>
      </c>
      <c r="F126" s="4" t="s">
        <v>24</v>
      </c>
      <c r="K126" t="str">
        <f>IF('Ingredienti'!A126="","",'Ingredienti'!A126)</f>
        <v/>
      </c>
    </row>
    <row r="127" spans="1:12" x14ac:dyDescent="0.25">
      <c r="A127" s="5"/>
      <c r="B127" s="12"/>
      <c r="C127" t="str">
        <f>IF(A127="","",IF(ISNUMBER(MATCH(A127,'Ingredienti'!$A$5:$A$154,0)),INDEX('Ingredienti'!$B$5:$B$154,MATCH(A127,'Ingredienti'!$A$5:$A$154,0)),IF(ISNUMBER(MATCH(A127,'Ricette base'!$H$5:$H$19,0)),INDEX('Ricette base'!$I$5:$I$19,MATCH(A127,'Ricette base'!$H$5:$H$19,0)),"")))</f>
        <v/>
      </c>
      <c r="D127" s="13" t="str">
        <f>IF(A127="","",IF(ISNUMBER(MATCH(A127,'Ingredienti'!$A$5:$A$154,0)),INDEX('Ingredienti'!$G$5:$G$154,MATCH(A127,'Ingredienti'!$A$5:$A$154,0)),IF(ISNUMBER(MATCH(A127,'Ricette base'!$H$5:$H$19,0)),INDEX('Ricette base'!$J$5:$J$19,MATCH(A127,'Ricette base'!$H$5:$H$19,0)),"")))</f>
        <v/>
      </c>
      <c r="E127" s="15" t="str">
        <f>IF(OR(A127="",NOT(ISNUMBER(B127)),NOT(ISNUMBER(D127))),"",ROUND(B127*D127,2))</f>
        <v/>
      </c>
      <c r="F127" s="10" t="str">
        <f>IF(A127="","",IF(OR(ISNUMBER(MATCH(A127,'Ingredienti'!$A$5:$A$154,0)),ISNUMBER(MATCH(A127,'Ricette base'!$H$5:$H$19,0))),IF(NOT(ISNUMBER(D127)),"prezzo mancante",IF(NOT(ISNUMBER(B127)),"quantità mancante",IF(ISNUMBER(MATCH(A127,'Ingredienti'!$A$5:$A$154,0)),"",IF(INDEX('Ricette base'!$K$5:$K$19,MATCH(A127,'Ricette base'!$H$5:$H$19,0))&gt;0,"ricetta base incompleta","")))),"non trovato"))</f>
        <v/>
      </c>
      <c r="K127" t="str">
        <f>IF('Ingredienti'!A127="","",'Ingredienti'!A127)</f>
        <v/>
      </c>
      <c r="L127">
        <f>IF(F127="",0,1)</f>
        <v>0</v>
      </c>
    </row>
    <row r="128" spans="1:12" x14ac:dyDescent="0.25">
      <c r="A128" s="5"/>
      <c r="B128" s="12"/>
      <c r="C128" t="str">
        <f>IF(A128="","",IF(ISNUMBER(MATCH(A128,'Ingredienti'!$A$5:$A$154,0)),INDEX('Ingredienti'!$B$5:$B$154,MATCH(A128,'Ingredienti'!$A$5:$A$154,0)),IF(ISNUMBER(MATCH(A128,'Ricette base'!$H$5:$H$19,0)),INDEX('Ricette base'!$I$5:$I$19,MATCH(A128,'Ricette base'!$H$5:$H$19,0)),"")))</f>
        <v/>
      </c>
      <c r="D128" s="13" t="str">
        <f>IF(A128="","",IF(ISNUMBER(MATCH(A128,'Ingredienti'!$A$5:$A$154,0)),INDEX('Ingredienti'!$G$5:$G$154,MATCH(A128,'Ingredienti'!$A$5:$A$154,0)),IF(ISNUMBER(MATCH(A128,'Ricette base'!$H$5:$H$19,0)),INDEX('Ricette base'!$J$5:$J$19,MATCH(A128,'Ricette base'!$H$5:$H$19,0)),"")))</f>
        <v/>
      </c>
      <c r="E128" s="15" t="str">
        <f>IF(OR(A128="",NOT(ISNUMBER(B128)),NOT(ISNUMBER(D128))),"",ROUND(B128*D128,2))</f>
        <v/>
      </c>
      <c r="F128" s="10" t="str">
        <f>IF(A128="","",IF(OR(ISNUMBER(MATCH(A128,'Ingredienti'!$A$5:$A$154,0)),ISNUMBER(MATCH(A128,'Ricette base'!$H$5:$H$19,0))),IF(NOT(ISNUMBER(D128)),"prezzo mancante",IF(NOT(ISNUMBER(B128)),"quantità mancante",IF(ISNUMBER(MATCH(A128,'Ingredienti'!$A$5:$A$154,0)),"",IF(INDEX('Ricette base'!$K$5:$K$19,MATCH(A128,'Ricette base'!$H$5:$H$19,0))&gt;0,"ricetta base incompleta","")))),"non trovato"))</f>
        <v/>
      </c>
      <c r="K128" t="str">
        <f>IF('Ingredienti'!A128="","",'Ingredienti'!A128)</f>
        <v/>
      </c>
      <c r="L128">
        <f>IF(F128="",0,1)</f>
        <v>0</v>
      </c>
    </row>
    <row r="129" spans="1:12" x14ac:dyDescent="0.25">
      <c r="A129" s="5"/>
      <c r="B129" s="12"/>
      <c r="C129" t="str">
        <f>IF(A129="","",IF(ISNUMBER(MATCH(A129,'Ingredienti'!$A$5:$A$154,0)),INDEX('Ingredienti'!$B$5:$B$154,MATCH(A129,'Ingredienti'!$A$5:$A$154,0)),IF(ISNUMBER(MATCH(A129,'Ricette base'!$H$5:$H$19,0)),INDEX('Ricette base'!$I$5:$I$19,MATCH(A129,'Ricette base'!$H$5:$H$19,0)),"")))</f>
        <v/>
      </c>
      <c r="D129" s="13" t="str">
        <f>IF(A129="","",IF(ISNUMBER(MATCH(A129,'Ingredienti'!$A$5:$A$154,0)),INDEX('Ingredienti'!$G$5:$G$154,MATCH(A129,'Ingredienti'!$A$5:$A$154,0)),IF(ISNUMBER(MATCH(A129,'Ricette base'!$H$5:$H$19,0)),INDEX('Ricette base'!$J$5:$J$19,MATCH(A129,'Ricette base'!$H$5:$H$19,0)),"")))</f>
        <v/>
      </c>
      <c r="E129" s="15" t="str">
        <f>IF(OR(A129="",NOT(ISNUMBER(B129)),NOT(ISNUMBER(D129))),"",ROUND(B129*D129,2))</f>
        <v/>
      </c>
      <c r="F129" s="10" t="str">
        <f>IF(A129="","",IF(OR(ISNUMBER(MATCH(A129,'Ingredienti'!$A$5:$A$154,0)),ISNUMBER(MATCH(A129,'Ricette base'!$H$5:$H$19,0))),IF(NOT(ISNUMBER(D129)),"prezzo mancante",IF(NOT(ISNUMBER(B129)),"quantità mancante",IF(ISNUMBER(MATCH(A129,'Ingredienti'!$A$5:$A$154,0)),"",IF(INDEX('Ricette base'!$K$5:$K$19,MATCH(A129,'Ricette base'!$H$5:$H$19,0))&gt;0,"ricetta base incompleta","")))),"non trovato"))</f>
        <v/>
      </c>
      <c r="K129" t="str">
        <f>IF('Ingredienti'!A129="","",'Ingredienti'!A129)</f>
        <v/>
      </c>
      <c r="L129">
        <f>IF(F129="",0,1)</f>
        <v>0</v>
      </c>
    </row>
    <row r="130" spans="1:12" x14ac:dyDescent="0.25">
      <c r="A130" s="5"/>
      <c r="B130" s="12"/>
      <c r="C130" t="str">
        <f>IF(A130="","",IF(ISNUMBER(MATCH(A130,'Ingredienti'!$A$5:$A$154,0)),INDEX('Ingredienti'!$B$5:$B$154,MATCH(A130,'Ingredienti'!$A$5:$A$154,0)),IF(ISNUMBER(MATCH(A130,'Ricette base'!$H$5:$H$19,0)),INDEX('Ricette base'!$I$5:$I$19,MATCH(A130,'Ricette base'!$H$5:$H$19,0)),"")))</f>
        <v/>
      </c>
      <c r="D130" s="13" t="str">
        <f>IF(A130="","",IF(ISNUMBER(MATCH(A130,'Ingredienti'!$A$5:$A$154,0)),INDEX('Ingredienti'!$G$5:$G$154,MATCH(A130,'Ingredienti'!$A$5:$A$154,0)),IF(ISNUMBER(MATCH(A130,'Ricette base'!$H$5:$H$19,0)),INDEX('Ricette base'!$J$5:$J$19,MATCH(A130,'Ricette base'!$H$5:$H$19,0)),"")))</f>
        <v/>
      </c>
      <c r="E130" s="15" t="str">
        <f>IF(OR(A130="",NOT(ISNUMBER(B130)),NOT(ISNUMBER(D130))),"",ROUND(B130*D130,2))</f>
        <v/>
      </c>
      <c r="F130" s="10" t="str">
        <f>IF(A130="","",IF(OR(ISNUMBER(MATCH(A130,'Ingredienti'!$A$5:$A$154,0)),ISNUMBER(MATCH(A130,'Ricette base'!$H$5:$H$19,0))),IF(NOT(ISNUMBER(D130)),"prezzo mancante",IF(NOT(ISNUMBER(B130)),"quantità mancante",IF(ISNUMBER(MATCH(A130,'Ingredienti'!$A$5:$A$154,0)),"",IF(INDEX('Ricette base'!$K$5:$K$19,MATCH(A130,'Ricette base'!$H$5:$H$19,0))&gt;0,"ricetta base incompleta","")))),"non trovato"))</f>
        <v/>
      </c>
      <c r="K130" t="str">
        <f>IF('Ingredienti'!A130="","",'Ingredienti'!A130)</f>
        <v/>
      </c>
      <c r="L130">
        <f>IF(F130="",0,1)</f>
        <v>0</v>
      </c>
    </row>
    <row r="131" spans="1:12" x14ac:dyDescent="0.25">
      <c r="A131" s="5"/>
      <c r="B131" s="12"/>
      <c r="C131" t="str">
        <f>IF(A131="","",IF(ISNUMBER(MATCH(A131,'Ingredienti'!$A$5:$A$154,0)),INDEX('Ingredienti'!$B$5:$B$154,MATCH(A131,'Ingredienti'!$A$5:$A$154,0)),IF(ISNUMBER(MATCH(A131,'Ricette base'!$H$5:$H$19,0)),INDEX('Ricette base'!$I$5:$I$19,MATCH(A131,'Ricette base'!$H$5:$H$19,0)),"")))</f>
        <v/>
      </c>
      <c r="D131" s="13" t="str">
        <f>IF(A131="","",IF(ISNUMBER(MATCH(A131,'Ingredienti'!$A$5:$A$154,0)),INDEX('Ingredienti'!$G$5:$G$154,MATCH(A131,'Ingredienti'!$A$5:$A$154,0)),IF(ISNUMBER(MATCH(A131,'Ricette base'!$H$5:$H$19,0)),INDEX('Ricette base'!$J$5:$J$19,MATCH(A131,'Ricette base'!$H$5:$H$19,0)),"")))</f>
        <v/>
      </c>
      <c r="E131" s="15" t="str">
        <f>IF(OR(A131="",NOT(ISNUMBER(B131)),NOT(ISNUMBER(D131))),"",ROUND(B131*D131,2))</f>
        <v/>
      </c>
      <c r="F131" s="10" t="str">
        <f>IF(A131="","",IF(OR(ISNUMBER(MATCH(A131,'Ingredienti'!$A$5:$A$154,0)),ISNUMBER(MATCH(A131,'Ricette base'!$H$5:$H$19,0))),IF(NOT(ISNUMBER(D131)),"prezzo mancante",IF(NOT(ISNUMBER(B131)),"quantità mancante",IF(ISNUMBER(MATCH(A131,'Ingredienti'!$A$5:$A$154,0)),"",IF(INDEX('Ricette base'!$K$5:$K$19,MATCH(A131,'Ricette base'!$H$5:$H$19,0))&gt;0,"ricetta base incompleta","")))),"non trovato"))</f>
        <v/>
      </c>
      <c r="K131" t="str">
        <f>IF('Ingredienti'!A131="","",'Ingredienti'!A131)</f>
        <v/>
      </c>
      <c r="L131">
        <f>IF(F131="",0,1)</f>
        <v>0</v>
      </c>
    </row>
    <row r="132" spans="1:12" x14ac:dyDescent="0.25">
      <c r="A132" s="5"/>
      <c r="B132" s="12"/>
      <c r="C132" t="str">
        <f>IF(A132="","",IF(ISNUMBER(MATCH(A132,'Ingredienti'!$A$5:$A$154,0)),INDEX('Ingredienti'!$B$5:$B$154,MATCH(A132,'Ingredienti'!$A$5:$A$154,0)),IF(ISNUMBER(MATCH(A132,'Ricette base'!$H$5:$H$19,0)),INDEX('Ricette base'!$I$5:$I$19,MATCH(A132,'Ricette base'!$H$5:$H$19,0)),"")))</f>
        <v/>
      </c>
      <c r="D132" s="13" t="str">
        <f>IF(A132="","",IF(ISNUMBER(MATCH(A132,'Ingredienti'!$A$5:$A$154,0)),INDEX('Ingredienti'!$G$5:$G$154,MATCH(A132,'Ingredienti'!$A$5:$A$154,0)),IF(ISNUMBER(MATCH(A132,'Ricette base'!$H$5:$H$19,0)),INDEX('Ricette base'!$J$5:$J$19,MATCH(A132,'Ricette base'!$H$5:$H$19,0)),"")))</f>
        <v/>
      </c>
      <c r="E132" s="15" t="str">
        <f>IF(OR(A132="",NOT(ISNUMBER(B132)),NOT(ISNUMBER(D132))),"",ROUND(B132*D132,2))</f>
        <v/>
      </c>
      <c r="F132" s="10" t="str">
        <f>IF(A132="","",IF(OR(ISNUMBER(MATCH(A132,'Ingredienti'!$A$5:$A$154,0)),ISNUMBER(MATCH(A132,'Ricette base'!$H$5:$H$19,0))),IF(NOT(ISNUMBER(D132)),"prezzo mancante",IF(NOT(ISNUMBER(B132)),"quantità mancante",IF(ISNUMBER(MATCH(A132,'Ingredienti'!$A$5:$A$154,0)),"",IF(INDEX('Ricette base'!$K$5:$K$19,MATCH(A132,'Ricette base'!$H$5:$H$19,0))&gt;0,"ricetta base incompleta","")))),"non trovato"))</f>
        <v/>
      </c>
      <c r="K132" t="str">
        <f>IF('Ingredienti'!A132="","",'Ingredienti'!A132)</f>
        <v/>
      </c>
      <c r="L132">
        <f>IF(F132="",0,1)</f>
        <v>0</v>
      </c>
    </row>
    <row r="133" spans="1:12" x14ac:dyDescent="0.25">
      <c r="A133" s="5"/>
      <c r="B133" s="12"/>
      <c r="C133" t="str">
        <f>IF(A133="","",IF(ISNUMBER(MATCH(A133,'Ingredienti'!$A$5:$A$154,0)),INDEX('Ingredienti'!$B$5:$B$154,MATCH(A133,'Ingredienti'!$A$5:$A$154,0)),IF(ISNUMBER(MATCH(A133,'Ricette base'!$H$5:$H$19,0)),INDEX('Ricette base'!$I$5:$I$19,MATCH(A133,'Ricette base'!$H$5:$H$19,0)),"")))</f>
        <v/>
      </c>
      <c r="D133" s="13" t="str">
        <f>IF(A133="","",IF(ISNUMBER(MATCH(A133,'Ingredienti'!$A$5:$A$154,0)),INDEX('Ingredienti'!$G$5:$G$154,MATCH(A133,'Ingredienti'!$A$5:$A$154,0)),IF(ISNUMBER(MATCH(A133,'Ricette base'!$H$5:$H$19,0)),INDEX('Ricette base'!$J$5:$J$19,MATCH(A133,'Ricette base'!$H$5:$H$19,0)),"")))</f>
        <v/>
      </c>
      <c r="E133" s="15" t="str">
        <f>IF(OR(A133="",NOT(ISNUMBER(B133)),NOT(ISNUMBER(D133))),"",ROUND(B133*D133,2))</f>
        <v/>
      </c>
      <c r="F133" s="10" t="str">
        <f>IF(A133="","",IF(OR(ISNUMBER(MATCH(A133,'Ingredienti'!$A$5:$A$154,0)),ISNUMBER(MATCH(A133,'Ricette base'!$H$5:$H$19,0))),IF(NOT(ISNUMBER(D133)),"prezzo mancante",IF(NOT(ISNUMBER(B133)),"quantità mancante",IF(ISNUMBER(MATCH(A133,'Ingredienti'!$A$5:$A$154,0)),"",IF(INDEX('Ricette base'!$K$5:$K$19,MATCH(A133,'Ricette base'!$H$5:$H$19,0))&gt;0,"ricetta base incompleta","")))),"non trovato"))</f>
        <v/>
      </c>
      <c r="K133" t="str">
        <f>IF('Ingredienti'!A133="","",'Ingredienti'!A133)</f>
        <v/>
      </c>
      <c r="L133">
        <f>IF(F133="",0,1)</f>
        <v>0</v>
      </c>
    </row>
    <row r="134" spans="1:12" x14ac:dyDescent="0.25">
      <c r="A134" s="5"/>
      <c r="B134" s="12"/>
      <c r="C134" t="str">
        <f>IF(A134="","",IF(ISNUMBER(MATCH(A134,'Ingredienti'!$A$5:$A$154,0)),INDEX('Ingredienti'!$B$5:$B$154,MATCH(A134,'Ingredienti'!$A$5:$A$154,0)),IF(ISNUMBER(MATCH(A134,'Ricette base'!$H$5:$H$19,0)),INDEX('Ricette base'!$I$5:$I$19,MATCH(A134,'Ricette base'!$H$5:$H$19,0)),"")))</f>
        <v/>
      </c>
      <c r="D134" s="13" t="str">
        <f>IF(A134="","",IF(ISNUMBER(MATCH(A134,'Ingredienti'!$A$5:$A$154,0)),INDEX('Ingredienti'!$G$5:$G$154,MATCH(A134,'Ingredienti'!$A$5:$A$154,0)),IF(ISNUMBER(MATCH(A134,'Ricette base'!$H$5:$H$19,0)),INDEX('Ricette base'!$J$5:$J$19,MATCH(A134,'Ricette base'!$H$5:$H$19,0)),"")))</f>
        <v/>
      </c>
      <c r="E134" s="15" t="str">
        <f>IF(OR(A134="",NOT(ISNUMBER(B134)),NOT(ISNUMBER(D134))),"",ROUND(B134*D134,2))</f>
        <v/>
      </c>
      <c r="F134" s="10" t="str">
        <f>IF(A134="","",IF(OR(ISNUMBER(MATCH(A134,'Ingredienti'!$A$5:$A$154,0)),ISNUMBER(MATCH(A134,'Ricette base'!$H$5:$H$19,0))),IF(NOT(ISNUMBER(D134)),"prezzo mancante",IF(NOT(ISNUMBER(B134)),"quantità mancante",IF(ISNUMBER(MATCH(A134,'Ingredienti'!$A$5:$A$154,0)),"",IF(INDEX('Ricette base'!$K$5:$K$19,MATCH(A134,'Ricette base'!$H$5:$H$19,0))&gt;0,"ricetta base incompleta","")))),"non trovato"))</f>
        <v/>
      </c>
      <c r="K134" t="str">
        <f>IF('Ingredienti'!A134="","",'Ingredienti'!A134)</f>
        <v/>
      </c>
      <c r="L134">
        <f>IF(F134="",0,1)</f>
        <v>0</v>
      </c>
    </row>
    <row r="135" spans="1:12" x14ac:dyDescent="0.25">
      <c r="A135" s="5"/>
      <c r="B135" s="12"/>
      <c r="C135" t="str">
        <f>IF(A135="","",IF(ISNUMBER(MATCH(A135,'Ingredienti'!$A$5:$A$154,0)),INDEX('Ingredienti'!$B$5:$B$154,MATCH(A135,'Ingredienti'!$A$5:$A$154,0)),IF(ISNUMBER(MATCH(A135,'Ricette base'!$H$5:$H$19,0)),INDEX('Ricette base'!$I$5:$I$19,MATCH(A135,'Ricette base'!$H$5:$H$19,0)),"")))</f>
        <v/>
      </c>
      <c r="D135" s="13" t="str">
        <f>IF(A135="","",IF(ISNUMBER(MATCH(A135,'Ingredienti'!$A$5:$A$154,0)),INDEX('Ingredienti'!$G$5:$G$154,MATCH(A135,'Ingredienti'!$A$5:$A$154,0)),IF(ISNUMBER(MATCH(A135,'Ricette base'!$H$5:$H$19,0)),INDEX('Ricette base'!$J$5:$J$19,MATCH(A135,'Ricette base'!$H$5:$H$19,0)),"")))</f>
        <v/>
      </c>
      <c r="E135" s="15" t="str">
        <f>IF(OR(A135="",NOT(ISNUMBER(B135)),NOT(ISNUMBER(D135))),"",ROUND(B135*D135,2))</f>
        <v/>
      </c>
      <c r="F135" s="10" t="str">
        <f>IF(A135="","",IF(OR(ISNUMBER(MATCH(A135,'Ingredienti'!$A$5:$A$154,0)),ISNUMBER(MATCH(A135,'Ricette base'!$H$5:$H$19,0))),IF(NOT(ISNUMBER(D135)),"prezzo mancante",IF(NOT(ISNUMBER(B135)),"quantità mancante",IF(ISNUMBER(MATCH(A135,'Ingredienti'!$A$5:$A$154,0)),"",IF(INDEX('Ricette base'!$K$5:$K$19,MATCH(A135,'Ricette base'!$H$5:$H$19,0))&gt;0,"ricetta base incompleta","")))),"non trovato"))</f>
        <v/>
      </c>
      <c r="K135" t="str">
        <f>IF('Ingredienti'!A135="","",'Ingredienti'!A135)</f>
        <v/>
      </c>
      <c r="L135">
        <f>IF(F135="",0,1)</f>
        <v>0</v>
      </c>
    </row>
    <row r="136" spans="1:12" x14ac:dyDescent="0.25">
      <c r="A136" s="5"/>
      <c r="B136" s="12"/>
      <c r="C136" t="str">
        <f>IF(A136="","",IF(ISNUMBER(MATCH(A136,'Ingredienti'!$A$5:$A$154,0)),INDEX('Ingredienti'!$B$5:$B$154,MATCH(A136,'Ingredienti'!$A$5:$A$154,0)),IF(ISNUMBER(MATCH(A136,'Ricette base'!$H$5:$H$19,0)),INDEX('Ricette base'!$I$5:$I$19,MATCH(A136,'Ricette base'!$H$5:$H$19,0)),"")))</f>
        <v/>
      </c>
      <c r="D136" s="13" t="str">
        <f>IF(A136="","",IF(ISNUMBER(MATCH(A136,'Ingredienti'!$A$5:$A$154,0)),INDEX('Ingredienti'!$G$5:$G$154,MATCH(A136,'Ingredienti'!$A$5:$A$154,0)),IF(ISNUMBER(MATCH(A136,'Ricette base'!$H$5:$H$19,0)),INDEX('Ricette base'!$J$5:$J$19,MATCH(A136,'Ricette base'!$H$5:$H$19,0)),"")))</f>
        <v/>
      </c>
      <c r="E136" s="15" t="str">
        <f>IF(OR(A136="",NOT(ISNUMBER(B136)),NOT(ISNUMBER(D136))),"",ROUND(B136*D136,2))</f>
        <v/>
      </c>
      <c r="F136" s="10" t="str">
        <f>IF(A136="","",IF(OR(ISNUMBER(MATCH(A136,'Ingredienti'!$A$5:$A$154,0)),ISNUMBER(MATCH(A136,'Ricette base'!$H$5:$H$19,0))),IF(NOT(ISNUMBER(D136)),"prezzo mancante",IF(NOT(ISNUMBER(B136)),"quantità mancante",IF(ISNUMBER(MATCH(A136,'Ingredienti'!$A$5:$A$154,0)),"",IF(INDEX('Ricette base'!$K$5:$K$19,MATCH(A136,'Ricette base'!$H$5:$H$19,0))&gt;0,"ricetta base incompleta","")))),"non trovato"))</f>
        <v/>
      </c>
      <c r="K136" t="str">
        <f>IF('Ingredienti'!A136="","",'Ingredienti'!A136)</f>
        <v/>
      </c>
      <c r="L136">
        <f>IF(F136="",0,1)</f>
        <v>0</v>
      </c>
    </row>
    <row r="137" spans="1:12" x14ac:dyDescent="0.25">
      <c r="A137" s="5"/>
      <c r="B137" s="12"/>
      <c r="C137" t="str">
        <f>IF(A137="","",IF(ISNUMBER(MATCH(A137,'Ingredienti'!$A$5:$A$154,0)),INDEX('Ingredienti'!$B$5:$B$154,MATCH(A137,'Ingredienti'!$A$5:$A$154,0)),IF(ISNUMBER(MATCH(A137,'Ricette base'!$H$5:$H$19,0)),INDEX('Ricette base'!$I$5:$I$19,MATCH(A137,'Ricette base'!$H$5:$H$19,0)),"")))</f>
        <v/>
      </c>
      <c r="D137" s="13" t="str">
        <f>IF(A137="","",IF(ISNUMBER(MATCH(A137,'Ingredienti'!$A$5:$A$154,0)),INDEX('Ingredienti'!$G$5:$G$154,MATCH(A137,'Ingredienti'!$A$5:$A$154,0)),IF(ISNUMBER(MATCH(A137,'Ricette base'!$H$5:$H$19,0)),INDEX('Ricette base'!$J$5:$J$19,MATCH(A137,'Ricette base'!$H$5:$H$19,0)),"")))</f>
        <v/>
      </c>
      <c r="E137" s="15" t="str">
        <f>IF(OR(A137="",NOT(ISNUMBER(B137)),NOT(ISNUMBER(D137))),"",ROUND(B137*D137,2))</f>
        <v/>
      </c>
      <c r="F137" s="10" t="str">
        <f>IF(A137="","",IF(OR(ISNUMBER(MATCH(A137,'Ingredienti'!$A$5:$A$154,0)),ISNUMBER(MATCH(A137,'Ricette base'!$H$5:$H$19,0))),IF(NOT(ISNUMBER(D137)),"prezzo mancante",IF(NOT(ISNUMBER(B137)),"quantità mancante",IF(ISNUMBER(MATCH(A137,'Ingredienti'!$A$5:$A$154,0)),"",IF(INDEX('Ricette base'!$K$5:$K$19,MATCH(A137,'Ricette base'!$H$5:$H$19,0))&gt;0,"ricetta base incompleta","")))),"non trovato"))</f>
        <v/>
      </c>
      <c r="K137" t="str">
        <f>IF('Ingredienti'!A137="","",'Ingredienti'!A137)</f>
        <v/>
      </c>
      <c r="L137">
        <f>IF(F137="",0,1)</f>
        <v>0</v>
      </c>
    </row>
    <row r="138" spans="1:12" x14ac:dyDescent="0.25">
      <c r="A138" s="5"/>
      <c r="B138" s="12"/>
      <c r="C138" t="str">
        <f>IF(A138="","",IF(ISNUMBER(MATCH(A138,'Ingredienti'!$A$5:$A$154,0)),INDEX('Ingredienti'!$B$5:$B$154,MATCH(A138,'Ingredienti'!$A$5:$A$154,0)),IF(ISNUMBER(MATCH(A138,'Ricette base'!$H$5:$H$19,0)),INDEX('Ricette base'!$I$5:$I$19,MATCH(A138,'Ricette base'!$H$5:$H$19,0)),"")))</f>
        <v/>
      </c>
      <c r="D138" s="13" t="str">
        <f>IF(A138="","",IF(ISNUMBER(MATCH(A138,'Ingredienti'!$A$5:$A$154,0)),INDEX('Ingredienti'!$G$5:$G$154,MATCH(A138,'Ingredienti'!$A$5:$A$154,0)),IF(ISNUMBER(MATCH(A138,'Ricette base'!$H$5:$H$19,0)),INDEX('Ricette base'!$J$5:$J$19,MATCH(A138,'Ricette base'!$H$5:$H$19,0)),"")))</f>
        <v/>
      </c>
      <c r="E138" s="15" t="str">
        <f>IF(OR(A138="",NOT(ISNUMBER(B138)),NOT(ISNUMBER(D138))),"",ROUND(B138*D138,2))</f>
        <v/>
      </c>
      <c r="F138" s="10" t="str">
        <f>IF(A138="","",IF(OR(ISNUMBER(MATCH(A138,'Ingredienti'!$A$5:$A$154,0)),ISNUMBER(MATCH(A138,'Ricette base'!$H$5:$H$19,0))),IF(NOT(ISNUMBER(D138)),"prezzo mancante",IF(NOT(ISNUMBER(B138)),"quantità mancante",IF(ISNUMBER(MATCH(A138,'Ingredienti'!$A$5:$A$154,0)),"",IF(INDEX('Ricette base'!$K$5:$K$19,MATCH(A138,'Ricette base'!$H$5:$H$19,0))&gt;0,"ricetta base incompleta","")))),"non trovato"))</f>
        <v/>
      </c>
      <c r="K138" t="str">
        <f>IF('Ingredienti'!A138="","",'Ingredienti'!A138)</f>
        <v/>
      </c>
      <c r="L138">
        <f>IF(F138="",0,1)</f>
        <v>0</v>
      </c>
    </row>
    <row r="139" spans="1:12" x14ac:dyDescent="0.25">
      <c r="A139" s="5"/>
      <c r="B139" s="12"/>
      <c r="C139" t="str">
        <f>IF(A139="","",IF(ISNUMBER(MATCH(A139,'Ingredienti'!$A$5:$A$154,0)),INDEX('Ingredienti'!$B$5:$B$154,MATCH(A139,'Ingredienti'!$A$5:$A$154,0)),IF(ISNUMBER(MATCH(A139,'Ricette base'!$H$5:$H$19,0)),INDEX('Ricette base'!$I$5:$I$19,MATCH(A139,'Ricette base'!$H$5:$H$19,0)),"")))</f>
        <v/>
      </c>
      <c r="D139" s="13" t="str">
        <f>IF(A139="","",IF(ISNUMBER(MATCH(A139,'Ingredienti'!$A$5:$A$154,0)),INDEX('Ingredienti'!$G$5:$G$154,MATCH(A139,'Ingredienti'!$A$5:$A$154,0)),IF(ISNUMBER(MATCH(A139,'Ricette base'!$H$5:$H$19,0)),INDEX('Ricette base'!$J$5:$J$19,MATCH(A139,'Ricette base'!$H$5:$H$19,0)),"")))</f>
        <v/>
      </c>
      <c r="E139" s="15" t="str">
        <f>IF(OR(A139="",NOT(ISNUMBER(B139)),NOT(ISNUMBER(D139))),"",ROUND(B139*D139,2))</f>
        <v/>
      </c>
      <c r="F139" s="10" t="str">
        <f>IF(A139="","",IF(OR(ISNUMBER(MATCH(A139,'Ingredienti'!$A$5:$A$154,0)),ISNUMBER(MATCH(A139,'Ricette base'!$H$5:$H$19,0))),IF(NOT(ISNUMBER(D139)),"prezzo mancante",IF(NOT(ISNUMBER(B139)),"quantità mancante",IF(ISNUMBER(MATCH(A139,'Ingredienti'!$A$5:$A$154,0)),"",IF(INDEX('Ricette base'!$K$5:$K$19,MATCH(A139,'Ricette base'!$H$5:$H$19,0))&gt;0,"ricetta base incompleta","")))),"non trovato"))</f>
        <v/>
      </c>
      <c r="K139" t="str">
        <f>IF('Ingredienti'!A139="","",'Ingredienti'!A139)</f>
        <v/>
      </c>
      <c r="L139">
        <f>IF(F139="",0,1)</f>
        <v>0</v>
      </c>
    </row>
    <row r="140" spans="1:12" x14ac:dyDescent="0.25">
      <c r="A140" s="5"/>
      <c r="B140" s="12"/>
      <c r="C140" t="str">
        <f>IF(A140="","",IF(ISNUMBER(MATCH(A140,'Ingredienti'!$A$5:$A$154,0)),INDEX('Ingredienti'!$B$5:$B$154,MATCH(A140,'Ingredienti'!$A$5:$A$154,0)),IF(ISNUMBER(MATCH(A140,'Ricette base'!$H$5:$H$19,0)),INDEX('Ricette base'!$I$5:$I$19,MATCH(A140,'Ricette base'!$H$5:$H$19,0)),"")))</f>
        <v/>
      </c>
      <c r="D140" s="13" t="str">
        <f>IF(A140="","",IF(ISNUMBER(MATCH(A140,'Ingredienti'!$A$5:$A$154,0)),INDEX('Ingredienti'!$G$5:$G$154,MATCH(A140,'Ingredienti'!$A$5:$A$154,0)),IF(ISNUMBER(MATCH(A140,'Ricette base'!$H$5:$H$19,0)),INDEX('Ricette base'!$J$5:$J$19,MATCH(A140,'Ricette base'!$H$5:$H$19,0)),"")))</f>
        <v/>
      </c>
      <c r="E140" s="15" t="str">
        <f>IF(OR(A140="",NOT(ISNUMBER(B140)),NOT(ISNUMBER(D140))),"",ROUND(B140*D140,2))</f>
        <v/>
      </c>
      <c r="F140" s="10" t="str">
        <f>IF(A140="","",IF(OR(ISNUMBER(MATCH(A140,'Ingredienti'!$A$5:$A$154,0)),ISNUMBER(MATCH(A140,'Ricette base'!$H$5:$H$19,0))),IF(NOT(ISNUMBER(D140)),"prezzo mancante",IF(NOT(ISNUMBER(B140)),"quantità mancante",IF(ISNUMBER(MATCH(A140,'Ingredienti'!$A$5:$A$154,0)),"",IF(INDEX('Ricette base'!$K$5:$K$19,MATCH(A140,'Ricette base'!$H$5:$H$19,0))&gt;0,"ricetta base incompleta","")))),"non trovato"))</f>
        <v/>
      </c>
      <c r="K140" t="str">
        <f>IF('Ingredienti'!A140="","",'Ingredienti'!A140)</f>
        <v/>
      </c>
      <c r="L140">
        <f>IF(F140="",0,1)</f>
        <v>0</v>
      </c>
    </row>
    <row r="141" spans="1:12" x14ac:dyDescent="0.25">
      <c r="A141" s="5"/>
      <c r="B141" s="12"/>
      <c r="C141" t="str">
        <f>IF(A141="","",IF(ISNUMBER(MATCH(A141,'Ingredienti'!$A$5:$A$154,0)),INDEX('Ingredienti'!$B$5:$B$154,MATCH(A141,'Ingredienti'!$A$5:$A$154,0)),IF(ISNUMBER(MATCH(A141,'Ricette base'!$H$5:$H$19,0)),INDEX('Ricette base'!$I$5:$I$19,MATCH(A141,'Ricette base'!$H$5:$H$19,0)),"")))</f>
        <v/>
      </c>
      <c r="D141" s="13" t="str">
        <f>IF(A141="","",IF(ISNUMBER(MATCH(A141,'Ingredienti'!$A$5:$A$154,0)),INDEX('Ingredienti'!$G$5:$G$154,MATCH(A141,'Ingredienti'!$A$5:$A$154,0)),IF(ISNUMBER(MATCH(A141,'Ricette base'!$H$5:$H$19,0)),INDEX('Ricette base'!$J$5:$J$19,MATCH(A141,'Ricette base'!$H$5:$H$19,0)),"")))</f>
        <v/>
      </c>
      <c r="E141" s="15" t="str">
        <f>IF(OR(A141="",NOT(ISNUMBER(B141)),NOT(ISNUMBER(D141))),"",ROUND(B141*D141,2))</f>
        <v/>
      </c>
      <c r="F141" s="10" t="str">
        <f>IF(A141="","",IF(OR(ISNUMBER(MATCH(A141,'Ingredienti'!$A$5:$A$154,0)),ISNUMBER(MATCH(A141,'Ricette base'!$H$5:$H$19,0))),IF(NOT(ISNUMBER(D141)),"prezzo mancante",IF(NOT(ISNUMBER(B141)),"quantità mancante",IF(ISNUMBER(MATCH(A141,'Ingredienti'!$A$5:$A$154,0)),"",IF(INDEX('Ricette base'!$K$5:$K$19,MATCH(A141,'Ricette base'!$H$5:$H$19,0))&gt;0,"ricetta base incompleta","")))),"non trovato"))</f>
        <v/>
      </c>
      <c r="K141" t="str">
        <f>IF('Ingredienti'!A141="","",'Ingredienti'!A141)</f>
        <v/>
      </c>
      <c r="L141">
        <f>IF(F141="",0,1)</f>
        <v>0</v>
      </c>
    </row>
    <row r="142" spans="1:11" x14ac:dyDescent="0.25">
      <c r="A142" s="16" t="s">
        <v>47</v>
      </c>
      <c r="E142" s="9" t="str">
        <f>IF(A125="","",ROUND(SUM(E127:E141),2))</f>
        <v/>
      </c>
      <c r="K142" t="str">
        <f>IF('Ingredienti'!A142="","",'Ingredienti'!A142)</f>
        <v/>
      </c>
    </row>
    <row r="143" spans="1:11" x14ac:dyDescent="0.25">
      <c r="A143" s="16" t="s">
        <v>50</v>
      </c>
      <c r="E143" s="9" t="str">
        <f>IF(OR(A125="",NOT(ISNUMBER(C125))),"",IF(C125&lt;=0,"",ROUND(E142/C125,2)))</f>
        <v/>
      </c>
      <c r="K143" t="str">
        <f>IF('Ingredienti'!A143="","",'Ingredienti'!A143)</f>
        <v/>
      </c>
    </row>
    <row r="144" spans="11:11" x14ac:dyDescent="0.25">
      <c r="K144" t="str">
        <f>IF('Ingredienti'!A144="","",'Ingredienti'!A144)</f>
        <v/>
      </c>
    </row>
    <row r="145" spans="1:11" x14ac:dyDescent="0.25">
      <c r="A145" s="11"/>
      <c r="B145" s="2" t="s">
        <v>52</v>
      </c>
      <c r="C145" s="5"/>
      <c r="D145" s="2" t="str">
        <f>IF(C145=1,"porzione","porzioni")</f>
        <v>porzioni</v>
      </c>
      <c r="E145" s="10" t="str">
        <f>IF(A145="","",IF(COUNTIF($H$5:$H$34,A145)&gt;1,"nome doppio, conta solo il primo",IF(NOT(ISNUMBER(C145)),"«dà … porzioni» mancante",IF(C145&lt;=0,"«dà … porzioni» mancante",IF(SUM(L147:L161)&gt;0,"controllare le righe con avviso","")))))</f>
        <v/>
      </c>
      <c r="K145" t="str">
        <f>IF('Ingredienti'!A145="","",'Ingredienti'!A145)</f>
        <v/>
      </c>
    </row>
    <row r="146" spans="1:11" x14ac:dyDescent="0.25">
      <c r="A146" s="4" t="s">
        <v>43</v>
      </c>
      <c r="B146" s="4" t="s">
        <v>44</v>
      </c>
      <c r="C146" s="4" t="s">
        <v>18</v>
      </c>
      <c r="D146" s="4" t="s">
        <v>45</v>
      </c>
      <c r="E146" s="4" t="s">
        <v>46</v>
      </c>
      <c r="F146" s="4" t="s">
        <v>24</v>
      </c>
      <c r="K146" t="str">
        <f>IF('Ingredienti'!A146="","",'Ingredienti'!A146)</f>
        <v/>
      </c>
    </row>
    <row r="147" spans="1:12" x14ac:dyDescent="0.25">
      <c r="A147" s="5"/>
      <c r="B147" s="12"/>
      <c r="C147" t="str">
        <f>IF(A147="","",IF(ISNUMBER(MATCH(A147,'Ingredienti'!$A$5:$A$154,0)),INDEX('Ingredienti'!$B$5:$B$154,MATCH(A147,'Ingredienti'!$A$5:$A$154,0)),IF(ISNUMBER(MATCH(A147,'Ricette base'!$H$5:$H$19,0)),INDEX('Ricette base'!$I$5:$I$19,MATCH(A147,'Ricette base'!$H$5:$H$19,0)),"")))</f>
        <v/>
      </c>
      <c r="D147" s="13" t="str">
        <f>IF(A147="","",IF(ISNUMBER(MATCH(A147,'Ingredienti'!$A$5:$A$154,0)),INDEX('Ingredienti'!$G$5:$G$154,MATCH(A147,'Ingredienti'!$A$5:$A$154,0)),IF(ISNUMBER(MATCH(A147,'Ricette base'!$H$5:$H$19,0)),INDEX('Ricette base'!$J$5:$J$19,MATCH(A147,'Ricette base'!$H$5:$H$19,0)),"")))</f>
        <v/>
      </c>
      <c r="E147" s="15" t="str">
        <f>IF(OR(A147="",NOT(ISNUMBER(B147)),NOT(ISNUMBER(D147))),"",ROUND(B147*D147,2))</f>
        <v/>
      </c>
      <c r="F147" s="10" t="str">
        <f>IF(A147="","",IF(OR(ISNUMBER(MATCH(A147,'Ingredienti'!$A$5:$A$154,0)),ISNUMBER(MATCH(A147,'Ricette base'!$H$5:$H$19,0))),IF(NOT(ISNUMBER(D147)),"prezzo mancante",IF(NOT(ISNUMBER(B147)),"quantità mancante",IF(ISNUMBER(MATCH(A147,'Ingredienti'!$A$5:$A$154,0)),"",IF(INDEX('Ricette base'!$K$5:$K$19,MATCH(A147,'Ricette base'!$H$5:$H$19,0))&gt;0,"ricetta base incompleta","")))),"non trovato"))</f>
        <v/>
      </c>
      <c r="K147" t="str">
        <f>IF('Ingredienti'!A147="","",'Ingredienti'!A147)</f>
        <v/>
      </c>
      <c r="L147">
        <f>IF(F147="",0,1)</f>
        <v>0</v>
      </c>
    </row>
    <row r="148" spans="1:12" x14ac:dyDescent="0.25">
      <c r="A148" s="5"/>
      <c r="B148" s="12"/>
      <c r="C148" t="str">
        <f>IF(A148="","",IF(ISNUMBER(MATCH(A148,'Ingredienti'!$A$5:$A$154,0)),INDEX('Ingredienti'!$B$5:$B$154,MATCH(A148,'Ingredienti'!$A$5:$A$154,0)),IF(ISNUMBER(MATCH(A148,'Ricette base'!$H$5:$H$19,0)),INDEX('Ricette base'!$I$5:$I$19,MATCH(A148,'Ricette base'!$H$5:$H$19,0)),"")))</f>
        <v/>
      </c>
      <c r="D148" s="13" t="str">
        <f>IF(A148="","",IF(ISNUMBER(MATCH(A148,'Ingredienti'!$A$5:$A$154,0)),INDEX('Ingredienti'!$G$5:$G$154,MATCH(A148,'Ingredienti'!$A$5:$A$154,0)),IF(ISNUMBER(MATCH(A148,'Ricette base'!$H$5:$H$19,0)),INDEX('Ricette base'!$J$5:$J$19,MATCH(A148,'Ricette base'!$H$5:$H$19,0)),"")))</f>
        <v/>
      </c>
      <c r="E148" s="15" t="str">
        <f>IF(OR(A148="",NOT(ISNUMBER(B148)),NOT(ISNUMBER(D148))),"",ROUND(B148*D148,2))</f>
        <v/>
      </c>
      <c r="F148" s="10" t="str">
        <f>IF(A148="","",IF(OR(ISNUMBER(MATCH(A148,'Ingredienti'!$A$5:$A$154,0)),ISNUMBER(MATCH(A148,'Ricette base'!$H$5:$H$19,0))),IF(NOT(ISNUMBER(D148)),"prezzo mancante",IF(NOT(ISNUMBER(B148)),"quantità mancante",IF(ISNUMBER(MATCH(A148,'Ingredienti'!$A$5:$A$154,0)),"",IF(INDEX('Ricette base'!$K$5:$K$19,MATCH(A148,'Ricette base'!$H$5:$H$19,0))&gt;0,"ricetta base incompleta","")))),"non trovato"))</f>
        <v/>
      </c>
      <c r="K148" t="str">
        <f>IF('Ingredienti'!A148="","",'Ingredienti'!A148)</f>
        <v/>
      </c>
      <c r="L148">
        <f>IF(F148="",0,1)</f>
        <v>0</v>
      </c>
    </row>
    <row r="149" spans="1:12" x14ac:dyDescent="0.25">
      <c r="A149" s="5"/>
      <c r="B149" s="12"/>
      <c r="C149" t="str">
        <f>IF(A149="","",IF(ISNUMBER(MATCH(A149,'Ingredienti'!$A$5:$A$154,0)),INDEX('Ingredienti'!$B$5:$B$154,MATCH(A149,'Ingredienti'!$A$5:$A$154,0)),IF(ISNUMBER(MATCH(A149,'Ricette base'!$H$5:$H$19,0)),INDEX('Ricette base'!$I$5:$I$19,MATCH(A149,'Ricette base'!$H$5:$H$19,0)),"")))</f>
        <v/>
      </c>
      <c r="D149" s="13" t="str">
        <f>IF(A149="","",IF(ISNUMBER(MATCH(A149,'Ingredienti'!$A$5:$A$154,0)),INDEX('Ingredienti'!$G$5:$G$154,MATCH(A149,'Ingredienti'!$A$5:$A$154,0)),IF(ISNUMBER(MATCH(A149,'Ricette base'!$H$5:$H$19,0)),INDEX('Ricette base'!$J$5:$J$19,MATCH(A149,'Ricette base'!$H$5:$H$19,0)),"")))</f>
        <v/>
      </c>
      <c r="E149" s="15" t="str">
        <f>IF(OR(A149="",NOT(ISNUMBER(B149)),NOT(ISNUMBER(D149))),"",ROUND(B149*D149,2))</f>
        <v/>
      </c>
      <c r="F149" s="10" t="str">
        <f>IF(A149="","",IF(OR(ISNUMBER(MATCH(A149,'Ingredienti'!$A$5:$A$154,0)),ISNUMBER(MATCH(A149,'Ricette base'!$H$5:$H$19,0))),IF(NOT(ISNUMBER(D149)),"prezzo mancante",IF(NOT(ISNUMBER(B149)),"quantità mancante",IF(ISNUMBER(MATCH(A149,'Ingredienti'!$A$5:$A$154,0)),"",IF(INDEX('Ricette base'!$K$5:$K$19,MATCH(A149,'Ricette base'!$H$5:$H$19,0))&gt;0,"ricetta base incompleta","")))),"non trovato"))</f>
        <v/>
      </c>
      <c r="K149" t="str">
        <f>IF('Ingredienti'!A149="","",'Ingredienti'!A149)</f>
        <v/>
      </c>
      <c r="L149">
        <f>IF(F149="",0,1)</f>
        <v>0</v>
      </c>
    </row>
    <row r="150" spans="1:12" x14ac:dyDescent="0.25">
      <c r="A150" s="5"/>
      <c r="B150" s="12"/>
      <c r="C150" t="str">
        <f>IF(A150="","",IF(ISNUMBER(MATCH(A150,'Ingredienti'!$A$5:$A$154,0)),INDEX('Ingredienti'!$B$5:$B$154,MATCH(A150,'Ingredienti'!$A$5:$A$154,0)),IF(ISNUMBER(MATCH(A150,'Ricette base'!$H$5:$H$19,0)),INDEX('Ricette base'!$I$5:$I$19,MATCH(A150,'Ricette base'!$H$5:$H$19,0)),"")))</f>
        <v/>
      </c>
      <c r="D150" s="13" t="str">
        <f>IF(A150="","",IF(ISNUMBER(MATCH(A150,'Ingredienti'!$A$5:$A$154,0)),INDEX('Ingredienti'!$G$5:$G$154,MATCH(A150,'Ingredienti'!$A$5:$A$154,0)),IF(ISNUMBER(MATCH(A150,'Ricette base'!$H$5:$H$19,0)),INDEX('Ricette base'!$J$5:$J$19,MATCH(A150,'Ricette base'!$H$5:$H$19,0)),"")))</f>
        <v/>
      </c>
      <c r="E150" s="15" t="str">
        <f>IF(OR(A150="",NOT(ISNUMBER(B150)),NOT(ISNUMBER(D150))),"",ROUND(B150*D150,2))</f>
        <v/>
      </c>
      <c r="F150" s="10" t="str">
        <f>IF(A150="","",IF(OR(ISNUMBER(MATCH(A150,'Ingredienti'!$A$5:$A$154,0)),ISNUMBER(MATCH(A150,'Ricette base'!$H$5:$H$19,0))),IF(NOT(ISNUMBER(D150)),"prezzo mancante",IF(NOT(ISNUMBER(B150)),"quantità mancante",IF(ISNUMBER(MATCH(A150,'Ingredienti'!$A$5:$A$154,0)),"",IF(INDEX('Ricette base'!$K$5:$K$19,MATCH(A150,'Ricette base'!$H$5:$H$19,0))&gt;0,"ricetta base incompleta","")))),"non trovato"))</f>
        <v/>
      </c>
      <c r="K150" t="str">
        <f>IF('Ingredienti'!A150="","",'Ingredienti'!A150)</f>
        <v/>
      </c>
      <c r="L150">
        <f>IF(F150="",0,1)</f>
        <v>0</v>
      </c>
    </row>
    <row r="151" spans="1:12" x14ac:dyDescent="0.25">
      <c r="A151" s="5"/>
      <c r="B151" s="12"/>
      <c r="C151" t="str">
        <f>IF(A151="","",IF(ISNUMBER(MATCH(A151,'Ingredienti'!$A$5:$A$154,0)),INDEX('Ingredienti'!$B$5:$B$154,MATCH(A151,'Ingredienti'!$A$5:$A$154,0)),IF(ISNUMBER(MATCH(A151,'Ricette base'!$H$5:$H$19,0)),INDEX('Ricette base'!$I$5:$I$19,MATCH(A151,'Ricette base'!$H$5:$H$19,0)),"")))</f>
        <v/>
      </c>
      <c r="D151" s="13" t="str">
        <f>IF(A151="","",IF(ISNUMBER(MATCH(A151,'Ingredienti'!$A$5:$A$154,0)),INDEX('Ingredienti'!$G$5:$G$154,MATCH(A151,'Ingredienti'!$A$5:$A$154,0)),IF(ISNUMBER(MATCH(A151,'Ricette base'!$H$5:$H$19,0)),INDEX('Ricette base'!$J$5:$J$19,MATCH(A151,'Ricette base'!$H$5:$H$19,0)),"")))</f>
        <v/>
      </c>
      <c r="E151" s="15" t="str">
        <f>IF(OR(A151="",NOT(ISNUMBER(B151)),NOT(ISNUMBER(D151))),"",ROUND(B151*D151,2))</f>
        <v/>
      </c>
      <c r="F151" s="10" t="str">
        <f>IF(A151="","",IF(OR(ISNUMBER(MATCH(A151,'Ingredienti'!$A$5:$A$154,0)),ISNUMBER(MATCH(A151,'Ricette base'!$H$5:$H$19,0))),IF(NOT(ISNUMBER(D151)),"prezzo mancante",IF(NOT(ISNUMBER(B151)),"quantità mancante",IF(ISNUMBER(MATCH(A151,'Ingredienti'!$A$5:$A$154,0)),"",IF(INDEX('Ricette base'!$K$5:$K$19,MATCH(A151,'Ricette base'!$H$5:$H$19,0))&gt;0,"ricetta base incompleta","")))),"non trovato"))</f>
        <v/>
      </c>
      <c r="K151" t="str">
        <f>IF('Ingredienti'!A151="","",'Ingredienti'!A151)</f>
        <v/>
      </c>
      <c r="L151">
        <f>IF(F151="",0,1)</f>
        <v>0</v>
      </c>
    </row>
    <row r="152" spans="1:12" x14ac:dyDescent="0.25">
      <c r="A152" s="5"/>
      <c r="B152" s="12"/>
      <c r="C152" t="str">
        <f>IF(A152="","",IF(ISNUMBER(MATCH(A152,'Ingredienti'!$A$5:$A$154,0)),INDEX('Ingredienti'!$B$5:$B$154,MATCH(A152,'Ingredienti'!$A$5:$A$154,0)),IF(ISNUMBER(MATCH(A152,'Ricette base'!$H$5:$H$19,0)),INDEX('Ricette base'!$I$5:$I$19,MATCH(A152,'Ricette base'!$H$5:$H$19,0)),"")))</f>
        <v/>
      </c>
      <c r="D152" s="13" t="str">
        <f>IF(A152="","",IF(ISNUMBER(MATCH(A152,'Ingredienti'!$A$5:$A$154,0)),INDEX('Ingredienti'!$G$5:$G$154,MATCH(A152,'Ingredienti'!$A$5:$A$154,0)),IF(ISNUMBER(MATCH(A152,'Ricette base'!$H$5:$H$19,0)),INDEX('Ricette base'!$J$5:$J$19,MATCH(A152,'Ricette base'!$H$5:$H$19,0)),"")))</f>
        <v/>
      </c>
      <c r="E152" s="15" t="str">
        <f>IF(OR(A152="",NOT(ISNUMBER(B152)),NOT(ISNUMBER(D152))),"",ROUND(B152*D152,2))</f>
        <v/>
      </c>
      <c r="F152" s="10" t="str">
        <f>IF(A152="","",IF(OR(ISNUMBER(MATCH(A152,'Ingredienti'!$A$5:$A$154,0)),ISNUMBER(MATCH(A152,'Ricette base'!$H$5:$H$19,0))),IF(NOT(ISNUMBER(D152)),"prezzo mancante",IF(NOT(ISNUMBER(B152)),"quantità mancante",IF(ISNUMBER(MATCH(A152,'Ingredienti'!$A$5:$A$154,0)),"",IF(INDEX('Ricette base'!$K$5:$K$19,MATCH(A152,'Ricette base'!$H$5:$H$19,0))&gt;0,"ricetta base incompleta","")))),"non trovato"))</f>
        <v/>
      </c>
      <c r="K152" t="str">
        <f>IF('Ingredienti'!A152="","",'Ingredienti'!A152)</f>
        <v/>
      </c>
      <c r="L152">
        <f>IF(F152="",0,1)</f>
        <v>0</v>
      </c>
    </row>
    <row r="153" spans="1:12" x14ac:dyDescent="0.25">
      <c r="A153" s="5"/>
      <c r="B153" s="12"/>
      <c r="C153" t="str">
        <f>IF(A153="","",IF(ISNUMBER(MATCH(A153,'Ingredienti'!$A$5:$A$154,0)),INDEX('Ingredienti'!$B$5:$B$154,MATCH(A153,'Ingredienti'!$A$5:$A$154,0)),IF(ISNUMBER(MATCH(A153,'Ricette base'!$H$5:$H$19,0)),INDEX('Ricette base'!$I$5:$I$19,MATCH(A153,'Ricette base'!$H$5:$H$19,0)),"")))</f>
        <v/>
      </c>
      <c r="D153" s="13" t="str">
        <f>IF(A153="","",IF(ISNUMBER(MATCH(A153,'Ingredienti'!$A$5:$A$154,0)),INDEX('Ingredienti'!$G$5:$G$154,MATCH(A153,'Ingredienti'!$A$5:$A$154,0)),IF(ISNUMBER(MATCH(A153,'Ricette base'!$H$5:$H$19,0)),INDEX('Ricette base'!$J$5:$J$19,MATCH(A153,'Ricette base'!$H$5:$H$19,0)),"")))</f>
        <v/>
      </c>
      <c r="E153" s="15" t="str">
        <f>IF(OR(A153="",NOT(ISNUMBER(B153)),NOT(ISNUMBER(D153))),"",ROUND(B153*D153,2))</f>
        <v/>
      </c>
      <c r="F153" s="10" t="str">
        <f>IF(A153="","",IF(OR(ISNUMBER(MATCH(A153,'Ingredienti'!$A$5:$A$154,0)),ISNUMBER(MATCH(A153,'Ricette base'!$H$5:$H$19,0))),IF(NOT(ISNUMBER(D153)),"prezzo mancante",IF(NOT(ISNUMBER(B153)),"quantità mancante",IF(ISNUMBER(MATCH(A153,'Ingredienti'!$A$5:$A$154,0)),"",IF(INDEX('Ricette base'!$K$5:$K$19,MATCH(A153,'Ricette base'!$H$5:$H$19,0))&gt;0,"ricetta base incompleta","")))),"non trovato"))</f>
        <v/>
      </c>
      <c r="K153" t="str">
        <f>IF('Ingredienti'!A153="","",'Ingredienti'!A153)</f>
        <v/>
      </c>
      <c r="L153">
        <f>IF(F153="",0,1)</f>
        <v>0</v>
      </c>
    </row>
    <row r="154" spans="1:12" x14ac:dyDescent="0.25">
      <c r="A154" s="5"/>
      <c r="B154" s="12"/>
      <c r="C154" t="str">
        <f>IF(A154="","",IF(ISNUMBER(MATCH(A154,'Ingredienti'!$A$5:$A$154,0)),INDEX('Ingredienti'!$B$5:$B$154,MATCH(A154,'Ingredienti'!$A$5:$A$154,0)),IF(ISNUMBER(MATCH(A154,'Ricette base'!$H$5:$H$19,0)),INDEX('Ricette base'!$I$5:$I$19,MATCH(A154,'Ricette base'!$H$5:$H$19,0)),"")))</f>
        <v/>
      </c>
      <c r="D154" s="13" t="str">
        <f>IF(A154="","",IF(ISNUMBER(MATCH(A154,'Ingredienti'!$A$5:$A$154,0)),INDEX('Ingredienti'!$G$5:$G$154,MATCH(A154,'Ingredienti'!$A$5:$A$154,0)),IF(ISNUMBER(MATCH(A154,'Ricette base'!$H$5:$H$19,0)),INDEX('Ricette base'!$J$5:$J$19,MATCH(A154,'Ricette base'!$H$5:$H$19,0)),"")))</f>
        <v/>
      </c>
      <c r="E154" s="15" t="str">
        <f>IF(OR(A154="",NOT(ISNUMBER(B154)),NOT(ISNUMBER(D154))),"",ROUND(B154*D154,2))</f>
        <v/>
      </c>
      <c r="F154" s="10" t="str">
        <f>IF(A154="","",IF(OR(ISNUMBER(MATCH(A154,'Ingredienti'!$A$5:$A$154,0)),ISNUMBER(MATCH(A154,'Ricette base'!$H$5:$H$19,0))),IF(NOT(ISNUMBER(D154)),"prezzo mancante",IF(NOT(ISNUMBER(B154)),"quantità mancante",IF(ISNUMBER(MATCH(A154,'Ingredienti'!$A$5:$A$154,0)),"",IF(INDEX('Ricette base'!$K$5:$K$19,MATCH(A154,'Ricette base'!$H$5:$H$19,0))&gt;0,"ricetta base incompleta","")))),"non trovato"))</f>
        <v/>
      </c>
      <c r="K154" t="str">
        <f>IF('Ingredienti'!A154="","",'Ingredienti'!A154)</f>
        <v/>
      </c>
      <c r="L154">
        <f>IF(F154="",0,1)</f>
        <v>0</v>
      </c>
    </row>
    <row r="155" spans="1:12" x14ac:dyDescent="0.25">
      <c r="A155" s="5"/>
      <c r="B155" s="12"/>
      <c r="C155" t="str">
        <f>IF(A155="","",IF(ISNUMBER(MATCH(A155,'Ingredienti'!$A$5:$A$154,0)),INDEX('Ingredienti'!$B$5:$B$154,MATCH(A155,'Ingredienti'!$A$5:$A$154,0)),IF(ISNUMBER(MATCH(A155,'Ricette base'!$H$5:$H$19,0)),INDEX('Ricette base'!$I$5:$I$19,MATCH(A155,'Ricette base'!$H$5:$H$19,0)),"")))</f>
        <v/>
      </c>
      <c r="D155" s="13" t="str">
        <f>IF(A155="","",IF(ISNUMBER(MATCH(A155,'Ingredienti'!$A$5:$A$154,0)),INDEX('Ingredienti'!$G$5:$G$154,MATCH(A155,'Ingredienti'!$A$5:$A$154,0)),IF(ISNUMBER(MATCH(A155,'Ricette base'!$H$5:$H$19,0)),INDEX('Ricette base'!$J$5:$J$19,MATCH(A155,'Ricette base'!$H$5:$H$19,0)),"")))</f>
        <v/>
      </c>
      <c r="E155" s="15" t="str">
        <f>IF(OR(A155="",NOT(ISNUMBER(B155)),NOT(ISNUMBER(D155))),"",ROUND(B155*D155,2))</f>
        <v/>
      </c>
      <c r="F155" s="10" t="str">
        <f>IF(A155="","",IF(OR(ISNUMBER(MATCH(A155,'Ingredienti'!$A$5:$A$154,0)),ISNUMBER(MATCH(A155,'Ricette base'!$H$5:$H$19,0))),IF(NOT(ISNUMBER(D155)),"prezzo mancante",IF(NOT(ISNUMBER(B155)),"quantità mancante",IF(ISNUMBER(MATCH(A155,'Ingredienti'!$A$5:$A$154,0)),"",IF(INDEX('Ricette base'!$K$5:$K$19,MATCH(A155,'Ricette base'!$H$5:$H$19,0))&gt;0,"ricetta base incompleta","")))),"non trovato"))</f>
        <v/>
      </c>
      <c r="K155" t="str">
        <f>'Ricette base'!H5</f>
        <v>Salsa al vino rosso</v>
      </c>
      <c r="L155">
        <f>IF(F155="",0,1)</f>
        <v>0</v>
      </c>
    </row>
    <row r="156" spans="1:12" x14ac:dyDescent="0.25">
      <c r="A156" s="5"/>
      <c r="B156" s="12"/>
      <c r="C156" t="str">
        <f>IF(A156="","",IF(ISNUMBER(MATCH(A156,'Ingredienti'!$A$5:$A$154,0)),INDEX('Ingredienti'!$B$5:$B$154,MATCH(A156,'Ingredienti'!$A$5:$A$154,0)),IF(ISNUMBER(MATCH(A156,'Ricette base'!$H$5:$H$19,0)),INDEX('Ricette base'!$I$5:$I$19,MATCH(A156,'Ricette base'!$H$5:$H$19,0)),"")))</f>
        <v/>
      </c>
      <c r="D156" s="13" t="str">
        <f>IF(A156="","",IF(ISNUMBER(MATCH(A156,'Ingredienti'!$A$5:$A$154,0)),INDEX('Ingredienti'!$G$5:$G$154,MATCH(A156,'Ingredienti'!$A$5:$A$154,0)),IF(ISNUMBER(MATCH(A156,'Ricette base'!$H$5:$H$19,0)),INDEX('Ricette base'!$J$5:$J$19,MATCH(A156,'Ricette base'!$H$5:$H$19,0)),"")))</f>
        <v/>
      </c>
      <c r="E156" s="15" t="str">
        <f>IF(OR(A156="",NOT(ISNUMBER(B156)),NOT(ISNUMBER(D156))),"",ROUND(B156*D156,2))</f>
        <v/>
      </c>
      <c r="F156" s="10" t="str">
        <f>IF(A156="","",IF(OR(ISNUMBER(MATCH(A156,'Ingredienti'!$A$5:$A$154,0)),ISNUMBER(MATCH(A156,'Ricette base'!$H$5:$H$19,0))),IF(NOT(ISNUMBER(D156)),"prezzo mancante",IF(NOT(ISNUMBER(B156)),"quantità mancante",IF(ISNUMBER(MATCH(A156,'Ingredienti'!$A$5:$A$154,0)),"",IF(INDEX('Ricette base'!$K$5:$K$19,MATCH(A156,'Ricette base'!$H$5:$H$19,0))&gt;0,"ricetta base incompleta","")))),"non trovato"))</f>
        <v/>
      </c>
      <c r="K156" t="str">
        <f>'Ricette base'!H6</f>
        <v/>
      </c>
      <c r="L156">
        <f>IF(F156="",0,1)</f>
        <v>0</v>
      </c>
    </row>
    <row r="157" spans="1:12" x14ac:dyDescent="0.25">
      <c r="A157" s="5"/>
      <c r="B157" s="12"/>
      <c r="C157" t="str">
        <f>IF(A157="","",IF(ISNUMBER(MATCH(A157,'Ingredienti'!$A$5:$A$154,0)),INDEX('Ingredienti'!$B$5:$B$154,MATCH(A157,'Ingredienti'!$A$5:$A$154,0)),IF(ISNUMBER(MATCH(A157,'Ricette base'!$H$5:$H$19,0)),INDEX('Ricette base'!$I$5:$I$19,MATCH(A157,'Ricette base'!$H$5:$H$19,0)),"")))</f>
        <v/>
      </c>
      <c r="D157" s="13" t="str">
        <f>IF(A157="","",IF(ISNUMBER(MATCH(A157,'Ingredienti'!$A$5:$A$154,0)),INDEX('Ingredienti'!$G$5:$G$154,MATCH(A157,'Ingredienti'!$A$5:$A$154,0)),IF(ISNUMBER(MATCH(A157,'Ricette base'!$H$5:$H$19,0)),INDEX('Ricette base'!$J$5:$J$19,MATCH(A157,'Ricette base'!$H$5:$H$19,0)),"")))</f>
        <v/>
      </c>
      <c r="E157" s="15" t="str">
        <f>IF(OR(A157="",NOT(ISNUMBER(B157)),NOT(ISNUMBER(D157))),"",ROUND(B157*D157,2))</f>
        <v/>
      </c>
      <c r="F157" s="10" t="str">
        <f>IF(A157="","",IF(OR(ISNUMBER(MATCH(A157,'Ingredienti'!$A$5:$A$154,0)),ISNUMBER(MATCH(A157,'Ricette base'!$H$5:$H$19,0))),IF(NOT(ISNUMBER(D157)),"prezzo mancante",IF(NOT(ISNUMBER(B157)),"quantità mancante",IF(ISNUMBER(MATCH(A157,'Ingredienti'!$A$5:$A$154,0)),"",IF(INDEX('Ricette base'!$K$5:$K$19,MATCH(A157,'Ricette base'!$H$5:$H$19,0))&gt;0,"ricetta base incompleta","")))),"non trovato"))</f>
        <v/>
      </c>
      <c r="K157" t="str">
        <f>'Ricette base'!H7</f>
        <v/>
      </c>
      <c r="L157">
        <f>IF(F157="",0,1)</f>
        <v>0</v>
      </c>
    </row>
    <row r="158" spans="1:12" x14ac:dyDescent="0.25">
      <c r="A158" s="5"/>
      <c r="B158" s="12"/>
      <c r="C158" t="str">
        <f>IF(A158="","",IF(ISNUMBER(MATCH(A158,'Ingredienti'!$A$5:$A$154,0)),INDEX('Ingredienti'!$B$5:$B$154,MATCH(A158,'Ingredienti'!$A$5:$A$154,0)),IF(ISNUMBER(MATCH(A158,'Ricette base'!$H$5:$H$19,0)),INDEX('Ricette base'!$I$5:$I$19,MATCH(A158,'Ricette base'!$H$5:$H$19,0)),"")))</f>
        <v/>
      </c>
      <c r="D158" s="13" t="str">
        <f>IF(A158="","",IF(ISNUMBER(MATCH(A158,'Ingredienti'!$A$5:$A$154,0)),INDEX('Ingredienti'!$G$5:$G$154,MATCH(A158,'Ingredienti'!$A$5:$A$154,0)),IF(ISNUMBER(MATCH(A158,'Ricette base'!$H$5:$H$19,0)),INDEX('Ricette base'!$J$5:$J$19,MATCH(A158,'Ricette base'!$H$5:$H$19,0)),"")))</f>
        <v/>
      </c>
      <c r="E158" s="15" t="str">
        <f>IF(OR(A158="",NOT(ISNUMBER(B158)),NOT(ISNUMBER(D158))),"",ROUND(B158*D158,2))</f>
        <v/>
      </c>
      <c r="F158" s="10" t="str">
        <f>IF(A158="","",IF(OR(ISNUMBER(MATCH(A158,'Ingredienti'!$A$5:$A$154,0)),ISNUMBER(MATCH(A158,'Ricette base'!$H$5:$H$19,0))),IF(NOT(ISNUMBER(D158)),"prezzo mancante",IF(NOT(ISNUMBER(B158)),"quantità mancante",IF(ISNUMBER(MATCH(A158,'Ingredienti'!$A$5:$A$154,0)),"",IF(INDEX('Ricette base'!$K$5:$K$19,MATCH(A158,'Ricette base'!$H$5:$H$19,0))&gt;0,"ricetta base incompleta","")))),"non trovato"))</f>
        <v/>
      </c>
      <c r="K158" t="str">
        <f>'Ricette base'!H8</f>
        <v/>
      </c>
      <c r="L158">
        <f>IF(F158="",0,1)</f>
        <v>0</v>
      </c>
    </row>
    <row r="159" spans="1:12" x14ac:dyDescent="0.25">
      <c r="A159" s="5"/>
      <c r="B159" s="12"/>
      <c r="C159" t="str">
        <f>IF(A159="","",IF(ISNUMBER(MATCH(A159,'Ingredienti'!$A$5:$A$154,0)),INDEX('Ingredienti'!$B$5:$B$154,MATCH(A159,'Ingredienti'!$A$5:$A$154,0)),IF(ISNUMBER(MATCH(A159,'Ricette base'!$H$5:$H$19,0)),INDEX('Ricette base'!$I$5:$I$19,MATCH(A159,'Ricette base'!$H$5:$H$19,0)),"")))</f>
        <v/>
      </c>
      <c r="D159" s="13" t="str">
        <f>IF(A159="","",IF(ISNUMBER(MATCH(A159,'Ingredienti'!$A$5:$A$154,0)),INDEX('Ingredienti'!$G$5:$G$154,MATCH(A159,'Ingredienti'!$A$5:$A$154,0)),IF(ISNUMBER(MATCH(A159,'Ricette base'!$H$5:$H$19,0)),INDEX('Ricette base'!$J$5:$J$19,MATCH(A159,'Ricette base'!$H$5:$H$19,0)),"")))</f>
        <v/>
      </c>
      <c r="E159" s="15" t="str">
        <f>IF(OR(A159="",NOT(ISNUMBER(B159)),NOT(ISNUMBER(D159))),"",ROUND(B159*D159,2))</f>
        <v/>
      </c>
      <c r="F159" s="10" t="str">
        <f>IF(A159="","",IF(OR(ISNUMBER(MATCH(A159,'Ingredienti'!$A$5:$A$154,0)),ISNUMBER(MATCH(A159,'Ricette base'!$H$5:$H$19,0))),IF(NOT(ISNUMBER(D159)),"prezzo mancante",IF(NOT(ISNUMBER(B159)),"quantità mancante",IF(ISNUMBER(MATCH(A159,'Ingredienti'!$A$5:$A$154,0)),"",IF(INDEX('Ricette base'!$K$5:$K$19,MATCH(A159,'Ricette base'!$H$5:$H$19,0))&gt;0,"ricetta base incompleta","")))),"non trovato"))</f>
        <v/>
      </c>
      <c r="K159" t="str">
        <f>'Ricette base'!H9</f>
        <v/>
      </c>
      <c r="L159">
        <f>IF(F159="",0,1)</f>
        <v>0</v>
      </c>
    </row>
    <row r="160" spans="1:12" x14ac:dyDescent="0.25">
      <c r="A160" s="5"/>
      <c r="B160" s="12"/>
      <c r="C160" t="str">
        <f>IF(A160="","",IF(ISNUMBER(MATCH(A160,'Ingredienti'!$A$5:$A$154,0)),INDEX('Ingredienti'!$B$5:$B$154,MATCH(A160,'Ingredienti'!$A$5:$A$154,0)),IF(ISNUMBER(MATCH(A160,'Ricette base'!$H$5:$H$19,0)),INDEX('Ricette base'!$I$5:$I$19,MATCH(A160,'Ricette base'!$H$5:$H$19,0)),"")))</f>
        <v/>
      </c>
      <c r="D160" s="13" t="str">
        <f>IF(A160="","",IF(ISNUMBER(MATCH(A160,'Ingredienti'!$A$5:$A$154,0)),INDEX('Ingredienti'!$G$5:$G$154,MATCH(A160,'Ingredienti'!$A$5:$A$154,0)),IF(ISNUMBER(MATCH(A160,'Ricette base'!$H$5:$H$19,0)),INDEX('Ricette base'!$J$5:$J$19,MATCH(A160,'Ricette base'!$H$5:$H$19,0)),"")))</f>
        <v/>
      </c>
      <c r="E160" s="15" t="str">
        <f>IF(OR(A160="",NOT(ISNUMBER(B160)),NOT(ISNUMBER(D160))),"",ROUND(B160*D160,2))</f>
        <v/>
      </c>
      <c r="F160" s="10" t="str">
        <f>IF(A160="","",IF(OR(ISNUMBER(MATCH(A160,'Ingredienti'!$A$5:$A$154,0)),ISNUMBER(MATCH(A160,'Ricette base'!$H$5:$H$19,0))),IF(NOT(ISNUMBER(D160)),"prezzo mancante",IF(NOT(ISNUMBER(B160)),"quantità mancante",IF(ISNUMBER(MATCH(A160,'Ingredienti'!$A$5:$A$154,0)),"",IF(INDEX('Ricette base'!$K$5:$K$19,MATCH(A160,'Ricette base'!$H$5:$H$19,0))&gt;0,"ricetta base incompleta","")))),"non trovato"))</f>
        <v/>
      </c>
      <c r="K160" t="str">
        <f>'Ricette base'!H10</f>
        <v/>
      </c>
      <c r="L160">
        <f>IF(F160="",0,1)</f>
        <v>0</v>
      </c>
    </row>
    <row r="161" spans="1:12" x14ac:dyDescent="0.25">
      <c r="A161" s="5"/>
      <c r="B161" s="12"/>
      <c r="C161" t="str">
        <f>IF(A161="","",IF(ISNUMBER(MATCH(A161,'Ingredienti'!$A$5:$A$154,0)),INDEX('Ingredienti'!$B$5:$B$154,MATCH(A161,'Ingredienti'!$A$5:$A$154,0)),IF(ISNUMBER(MATCH(A161,'Ricette base'!$H$5:$H$19,0)),INDEX('Ricette base'!$I$5:$I$19,MATCH(A161,'Ricette base'!$H$5:$H$19,0)),"")))</f>
        <v/>
      </c>
      <c r="D161" s="13" t="str">
        <f>IF(A161="","",IF(ISNUMBER(MATCH(A161,'Ingredienti'!$A$5:$A$154,0)),INDEX('Ingredienti'!$G$5:$G$154,MATCH(A161,'Ingredienti'!$A$5:$A$154,0)),IF(ISNUMBER(MATCH(A161,'Ricette base'!$H$5:$H$19,0)),INDEX('Ricette base'!$J$5:$J$19,MATCH(A161,'Ricette base'!$H$5:$H$19,0)),"")))</f>
        <v/>
      </c>
      <c r="E161" s="15" t="str">
        <f>IF(OR(A161="",NOT(ISNUMBER(B161)),NOT(ISNUMBER(D161))),"",ROUND(B161*D161,2))</f>
        <v/>
      </c>
      <c r="F161" s="10" t="str">
        <f>IF(A161="","",IF(OR(ISNUMBER(MATCH(A161,'Ingredienti'!$A$5:$A$154,0)),ISNUMBER(MATCH(A161,'Ricette base'!$H$5:$H$19,0))),IF(NOT(ISNUMBER(D161)),"prezzo mancante",IF(NOT(ISNUMBER(B161)),"quantità mancante",IF(ISNUMBER(MATCH(A161,'Ingredienti'!$A$5:$A$154,0)),"",IF(INDEX('Ricette base'!$K$5:$K$19,MATCH(A161,'Ricette base'!$H$5:$H$19,0))&gt;0,"ricetta base incompleta","")))),"non trovato"))</f>
        <v/>
      </c>
      <c r="K161" t="str">
        <f>'Ricette base'!H11</f>
        <v/>
      </c>
      <c r="L161">
        <f>IF(F161="",0,1)</f>
        <v>0</v>
      </c>
    </row>
    <row r="162" spans="1:11" x14ac:dyDescent="0.25">
      <c r="A162" s="16" t="s">
        <v>47</v>
      </c>
      <c r="E162" s="9" t="str">
        <f>IF(A145="","",ROUND(SUM(E147:E161),2))</f>
        <v/>
      </c>
      <c r="K162" t="str">
        <f>'Ricette base'!H12</f>
        <v/>
      </c>
    </row>
    <row r="163" spans="1:11" x14ac:dyDescent="0.25">
      <c r="A163" s="16" t="s">
        <v>50</v>
      </c>
      <c r="E163" s="9" t="str">
        <f>IF(OR(A145="",NOT(ISNUMBER(C145))),"",IF(C145&lt;=0,"",ROUND(E162/C145,2)))</f>
        <v/>
      </c>
      <c r="K163" t="str">
        <f>'Ricette base'!H13</f>
        <v/>
      </c>
    </row>
    <row r="164" spans="11:11" x14ac:dyDescent="0.25">
      <c r="K164" t="str">
        <f>'Ricette base'!H14</f>
        <v/>
      </c>
    </row>
    <row r="165" spans="1:11" x14ac:dyDescent="0.25">
      <c r="A165" s="11"/>
      <c r="B165" s="2" t="s">
        <v>52</v>
      </c>
      <c r="C165" s="5"/>
      <c r="D165" s="2" t="str">
        <f>IF(C165=1,"porzione","porzioni")</f>
        <v>porzioni</v>
      </c>
      <c r="E165" s="10" t="str">
        <f>IF(A165="","",IF(COUNTIF($H$5:$H$34,A165)&gt;1,"nome doppio, conta solo il primo",IF(NOT(ISNUMBER(C165)),"«dà … porzioni» mancante",IF(C165&lt;=0,"«dà … porzioni» mancante",IF(SUM(L167:L181)&gt;0,"controllare le righe con avviso","")))))</f>
        <v/>
      </c>
      <c r="K165" t="str">
        <f>'Ricette base'!H15</f>
        <v/>
      </c>
    </row>
    <row r="166" spans="1:11" x14ac:dyDescent="0.25">
      <c r="A166" s="4" t="s">
        <v>43</v>
      </c>
      <c r="B166" s="4" t="s">
        <v>44</v>
      </c>
      <c r="C166" s="4" t="s">
        <v>18</v>
      </c>
      <c r="D166" s="4" t="s">
        <v>45</v>
      </c>
      <c r="E166" s="4" t="s">
        <v>46</v>
      </c>
      <c r="F166" s="4" t="s">
        <v>24</v>
      </c>
      <c r="K166" t="str">
        <f>'Ricette base'!H16</f>
        <v/>
      </c>
    </row>
    <row r="167" spans="1:12" x14ac:dyDescent="0.25">
      <c r="A167" s="5"/>
      <c r="B167" s="12"/>
      <c r="C167" t="str">
        <f>IF(A167="","",IF(ISNUMBER(MATCH(A167,'Ingredienti'!$A$5:$A$154,0)),INDEX('Ingredienti'!$B$5:$B$154,MATCH(A167,'Ingredienti'!$A$5:$A$154,0)),IF(ISNUMBER(MATCH(A167,'Ricette base'!$H$5:$H$19,0)),INDEX('Ricette base'!$I$5:$I$19,MATCH(A167,'Ricette base'!$H$5:$H$19,0)),"")))</f>
        <v/>
      </c>
      <c r="D167" s="13" t="str">
        <f>IF(A167="","",IF(ISNUMBER(MATCH(A167,'Ingredienti'!$A$5:$A$154,0)),INDEX('Ingredienti'!$G$5:$G$154,MATCH(A167,'Ingredienti'!$A$5:$A$154,0)),IF(ISNUMBER(MATCH(A167,'Ricette base'!$H$5:$H$19,0)),INDEX('Ricette base'!$J$5:$J$19,MATCH(A167,'Ricette base'!$H$5:$H$19,0)),"")))</f>
        <v/>
      </c>
      <c r="E167" s="15" t="str">
        <f>IF(OR(A167="",NOT(ISNUMBER(B167)),NOT(ISNUMBER(D167))),"",ROUND(B167*D167,2))</f>
        <v/>
      </c>
      <c r="F167" s="10" t="str">
        <f>IF(A167="","",IF(OR(ISNUMBER(MATCH(A167,'Ingredienti'!$A$5:$A$154,0)),ISNUMBER(MATCH(A167,'Ricette base'!$H$5:$H$19,0))),IF(NOT(ISNUMBER(D167)),"prezzo mancante",IF(NOT(ISNUMBER(B167)),"quantità mancante",IF(ISNUMBER(MATCH(A167,'Ingredienti'!$A$5:$A$154,0)),"",IF(INDEX('Ricette base'!$K$5:$K$19,MATCH(A167,'Ricette base'!$H$5:$H$19,0))&gt;0,"ricetta base incompleta","")))),"non trovato"))</f>
        <v/>
      </c>
      <c r="K167" t="str">
        <f>'Ricette base'!H17</f>
        <v/>
      </c>
      <c r="L167">
        <f>IF(F167="",0,1)</f>
        <v>0</v>
      </c>
    </row>
    <row r="168" spans="1:12" x14ac:dyDescent="0.25">
      <c r="A168" s="5"/>
      <c r="B168" s="12"/>
      <c r="C168" t="str">
        <f>IF(A168="","",IF(ISNUMBER(MATCH(A168,'Ingredienti'!$A$5:$A$154,0)),INDEX('Ingredienti'!$B$5:$B$154,MATCH(A168,'Ingredienti'!$A$5:$A$154,0)),IF(ISNUMBER(MATCH(A168,'Ricette base'!$H$5:$H$19,0)),INDEX('Ricette base'!$I$5:$I$19,MATCH(A168,'Ricette base'!$H$5:$H$19,0)),"")))</f>
        <v/>
      </c>
      <c r="D168" s="13" t="str">
        <f>IF(A168="","",IF(ISNUMBER(MATCH(A168,'Ingredienti'!$A$5:$A$154,0)),INDEX('Ingredienti'!$G$5:$G$154,MATCH(A168,'Ingredienti'!$A$5:$A$154,0)),IF(ISNUMBER(MATCH(A168,'Ricette base'!$H$5:$H$19,0)),INDEX('Ricette base'!$J$5:$J$19,MATCH(A168,'Ricette base'!$H$5:$H$19,0)),"")))</f>
        <v/>
      </c>
      <c r="E168" s="15" t="str">
        <f>IF(OR(A168="",NOT(ISNUMBER(B168)),NOT(ISNUMBER(D168))),"",ROUND(B168*D168,2))</f>
        <v/>
      </c>
      <c r="F168" s="10" t="str">
        <f>IF(A168="","",IF(OR(ISNUMBER(MATCH(A168,'Ingredienti'!$A$5:$A$154,0)),ISNUMBER(MATCH(A168,'Ricette base'!$H$5:$H$19,0))),IF(NOT(ISNUMBER(D168)),"prezzo mancante",IF(NOT(ISNUMBER(B168)),"quantità mancante",IF(ISNUMBER(MATCH(A168,'Ingredienti'!$A$5:$A$154,0)),"",IF(INDEX('Ricette base'!$K$5:$K$19,MATCH(A168,'Ricette base'!$H$5:$H$19,0))&gt;0,"ricetta base incompleta","")))),"non trovato"))</f>
        <v/>
      </c>
      <c r="K168" t="str">
        <f>'Ricette base'!H18</f>
        <v/>
      </c>
      <c r="L168">
        <f>IF(F168="",0,1)</f>
        <v>0</v>
      </c>
    </row>
    <row r="169" spans="1:12" x14ac:dyDescent="0.25">
      <c r="A169" s="5"/>
      <c r="B169" s="12"/>
      <c r="C169" t="str">
        <f>IF(A169="","",IF(ISNUMBER(MATCH(A169,'Ingredienti'!$A$5:$A$154,0)),INDEX('Ingredienti'!$B$5:$B$154,MATCH(A169,'Ingredienti'!$A$5:$A$154,0)),IF(ISNUMBER(MATCH(A169,'Ricette base'!$H$5:$H$19,0)),INDEX('Ricette base'!$I$5:$I$19,MATCH(A169,'Ricette base'!$H$5:$H$19,0)),"")))</f>
        <v/>
      </c>
      <c r="D169" s="13" t="str">
        <f>IF(A169="","",IF(ISNUMBER(MATCH(A169,'Ingredienti'!$A$5:$A$154,0)),INDEX('Ingredienti'!$G$5:$G$154,MATCH(A169,'Ingredienti'!$A$5:$A$154,0)),IF(ISNUMBER(MATCH(A169,'Ricette base'!$H$5:$H$19,0)),INDEX('Ricette base'!$J$5:$J$19,MATCH(A169,'Ricette base'!$H$5:$H$19,0)),"")))</f>
        <v/>
      </c>
      <c r="E169" s="15" t="str">
        <f>IF(OR(A169="",NOT(ISNUMBER(B169)),NOT(ISNUMBER(D169))),"",ROUND(B169*D169,2))</f>
        <v/>
      </c>
      <c r="F169" s="10" t="str">
        <f>IF(A169="","",IF(OR(ISNUMBER(MATCH(A169,'Ingredienti'!$A$5:$A$154,0)),ISNUMBER(MATCH(A169,'Ricette base'!$H$5:$H$19,0))),IF(NOT(ISNUMBER(D169)),"prezzo mancante",IF(NOT(ISNUMBER(B169)),"quantità mancante",IF(ISNUMBER(MATCH(A169,'Ingredienti'!$A$5:$A$154,0)),"",IF(INDEX('Ricette base'!$K$5:$K$19,MATCH(A169,'Ricette base'!$H$5:$H$19,0))&gt;0,"ricetta base incompleta","")))),"non trovato"))</f>
        <v/>
      </c>
      <c r="K169" t="str">
        <f>'Ricette base'!H19</f>
        <v/>
      </c>
      <c r="L169">
        <f>IF(F169="",0,1)</f>
        <v>0</v>
      </c>
    </row>
    <row r="170" spans="1:12" x14ac:dyDescent="0.25">
      <c r="A170" s="5"/>
      <c r="B170" s="12"/>
      <c r="C170" t="str">
        <f>IF(A170="","",IF(ISNUMBER(MATCH(A170,'Ingredienti'!$A$5:$A$154,0)),INDEX('Ingredienti'!$B$5:$B$154,MATCH(A170,'Ingredienti'!$A$5:$A$154,0)),IF(ISNUMBER(MATCH(A170,'Ricette base'!$H$5:$H$19,0)),INDEX('Ricette base'!$I$5:$I$19,MATCH(A170,'Ricette base'!$H$5:$H$19,0)),"")))</f>
        <v/>
      </c>
      <c r="D170" s="13" t="str">
        <f>IF(A170="","",IF(ISNUMBER(MATCH(A170,'Ingredienti'!$A$5:$A$154,0)),INDEX('Ingredienti'!$G$5:$G$154,MATCH(A170,'Ingredienti'!$A$5:$A$154,0)),IF(ISNUMBER(MATCH(A170,'Ricette base'!$H$5:$H$19,0)),INDEX('Ricette base'!$J$5:$J$19,MATCH(A170,'Ricette base'!$H$5:$H$19,0)),"")))</f>
        <v/>
      </c>
      <c r="E170" s="15" t="str">
        <f>IF(OR(A170="",NOT(ISNUMBER(B170)),NOT(ISNUMBER(D170))),"",ROUND(B170*D170,2))</f>
        <v/>
      </c>
      <c r="F170" s="10" t="str">
        <f>IF(A170="","",IF(OR(ISNUMBER(MATCH(A170,'Ingredienti'!$A$5:$A$154,0)),ISNUMBER(MATCH(A170,'Ricette base'!$H$5:$H$19,0))),IF(NOT(ISNUMBER(D170)),"prezzo mancante",IF(NOT(ISNUMBER(B170)),"quantità mancante",IF(ISNUMBER(MATCH(A170,'Ingredienti'!$A$5:$A$154,0)),"",IF(INDEX('Ricette base'!$K$5:$K$19,MATCH(A170,'Ricette base'!$H$5:$H$19,0))&gt;0,"ricetta base incompleta","")))),"non trovato"))</f>
        <v/>
      </c>
      <c r="L170">
        <f>IF(F170="",0,1)</f>
        <v>0</v>
      </c>
    </row>
    <row r="171" spans="1:12" x14ac:dyDescent="0.25">
      <c r="A171" s="5"/>
      <c r="B171" s="12"/>
      <c r="C171" t="str">
        <f>IF(A171="","",IF(ISNUMBER(MATCH(A171,'Ingredienti'!$A$5:$A$154,0)),INDEX('Ingredienti'!$B$5:$B$154,MATCH(A171,'Ingredienti'!$A$5:$A$154,0)),IF(ISNUMBER(MATCH(A171,'Ricette base'!$H$5:$H$19,0)),INDEX('Ricette base'!$I$5:$I$19,MATCH(A171,'Ricette base'!$H$5:$H$19,0)),"")))</f>
        <v/>
      </c>
      <c r="D171" s="13" t="str">
        <f>IF(A171="","",IF(ISNUMBER(MATCH(A171,'Ingredienti'!$A$5:$A$154,0)),INDEX('Ingredienti'!$G$5:$G$154,MATCH(A171,'Ingredienti'!$A$5:$A$154,0)),IF(ISNUMBER(MATCH(A171,'Ricette base'!$H$5:$H$19,0)),INDEX('Ricette base'!$J$5:$J$19,MATCH(A171,'Ricette base'!$H$5:$H$19,0)),"")))</f>
        <v/>
      </c>
      <c r="E171" s="15" t="str">
        <f>IF(OR(A171="",NOT(ISNUMBER(B171)),NOT(ISNUMBER(D171))),"",ROUND(B171*D171,2))</f>
        <v/>
      </c>
      <c r="F171" s="10" t="str">
        <f>IF(A171="","",IF(OR(ISNUMBER(MATCH(A171,'Ingredienti'!$A$5:$A$154,0)),ISNUMBER(MATCH(A171,'Ricette base'!$H$5:$H$19,0))),IF(NOT(ISNUMBER(D171)),"prezzo mancante",IF(NOT(ISNUMBER(B171)),"quantità mancante",IF(ISNUMBER(MATCH(A171,'Ingredienti'!$A$5:$A$154,0)),"",IF(INDEX('Ricette base'!$K$5:$K$19,MATCH(A171,'Ricette base'!$H$5:$H$19,0))&gt;0,"ricetta base incompleta","")))),"non trovato"))</f>
        <v/>
      </c>
      <c r="L171">
        <f>IF(F171="",0,1)</f>
        <v>0</v>
      </c>
    </row>
    <row r="172" spans="1:12" x14ac:dyDescent="0.25">
      <c r="A172" s="5"/>
      <c r="B172" s="12"/>
      <c r="C172" t="str">
        <f>IF(A172="","",IF(ISNUMBER(MATCH(A172,'Ingredienti'!$A$5:$A$154,0)),INDEX('Ingredienti'!$B$5:$B$154,MATCH(A172,'Ingredienti'!$A$5:$A$154,0)),IF(ISNUMBER(MATCH(A172,'Ricette base'!$H$5:$H$19,0)),INDEX('Ricette base'!$I$5:$I$19,MATCH(A172,'Ricette base'!$H$5:$H$19,0)),"")))</f>
        <v/>
      </c>
      <c r="D172" s="13" t="str">
        <f>IF(A172="","",IF(ISNUMBER(MATCH(A172,'Ingredienti'!$A$5:$A$154,0)),INDEX('Ingredienti'!$G$5:$G$154,MATCH(A172,'Ingredienti'!$A$5:$A$154,0)),IF(ISNUMBER(MATCH(A172,'Ricette base'!$H$5:$H$19,0)),INDEX('Ricette base'!$J$5:$J$19,MATCH(A172,'Ricette base'!$H$5:$H$19,0)),"")))</f>
        <v/>
      </c>
      <c r="E172" s="15" t="str">
        <f>IF(OR(A172="",NOT(ISNUMBER(B172)),NOT(ISNUMBER(D172))),"",ROUND(B172*D172,2))</f>
        <v/>
      </c>
      <c r="F172" s="10" t="str">
        <f>IF(A172="","",IF(OR(ISNUMBER(MATCH(A172,'Ingredienti'!$A$5:$A$154,0)),ISNUMBER(MATCH(A172,'Ricette base'!$H$5:$H$19,0))),IF(NOT(ISNUMBER(D172)),"prezzo mancante",IF(NOT(ISNUMBER(B172)),"quantità mancante",IF(ISNUMBER(MATCH(A172,'Ingredienti'!$A$5:$A$154,0)),"",IF(INDEX('Ricette base'!$K$5:$K$19,MATCH(A172,'Ricette base'!$H$5:$H$19,0))&gt;0,"ricetta base incompleta","")))),"non trovato"))</f>
        <v/>
      </c>
      <c r="L172">
        <f>IF(F172="",0,1)</f>
        <v>0</v>
      </c>
    </row>
    <row r="173" spans="1:12" x14ac:dyDescent="0.25">
      <c r="A173" s="5"/>
      <c r="B173" s="12"/>
      <c r="C173" t="str">
        <f>IF(A173="","",IF(ISNUMBER(MATCH(A173,'Ingredienti'!$A$5:$A$154,0)),INDEX('Ingredienti'!$B$5:$B$154,MATCH(A173,'Ingredienti'!$A$5:$A$154,0)),IF(ISNUMBER(MATCH(A173,'Ricette base'!$H$5:$H$19,0)),INDEX('Ricette base'!$I$5:$I$19,MATCH(A173,'Ricette base'!$H$5:$H$19,0)),"")))</f>
        <v/>
      </c>
      <c r="D173" s="13" t="str">
        <f>IF(A173="","",IF(ISNUMBER(MATCH(A173,'Ingredienti'!$A$5:$A$154,0)),INDEX('Ingredienti'!$G$5:$G$154,MATCH(A173,'Ingredienti'!$A$5:$A$154,0)),IF(ISNUMBER(MATCH(A173,'Ricette base'!$H$5:$H$19,0)),INDEX('Ricette base'!$J$5:$J$19,MATCH(A173,'Ricette base'!$H$5:$H$19,0)),"")))</f>
        <v/>
      </c>
      <c r="E173" s="15" t="str">
        <f>IF(OR(A173="",NOT(ISNUMBER(B173)),NOT(ISNUMBER(D173))),"",ROUND(B173*D173,2))</f>
        <v/>
      </c>
      <c r="F173" s="10" t="str">
        <f>IF(A173="","",IF(OR(ISNUMBER(MATCH(A173,'Ingredienti'!$A$5:$A$154,0)),ISNUMBER(MATCH(A173,'Ricette base'!$H$5:$H$19,0))),IF(NOT(ISNUMBER(D173)),"prezzo mancante",IF(NOT(ISNUMBER(B173)),"quantità mancante",IF(ISNUMBER(MATCH(A173,'Ingredienti'!$A$5:$A$154,0)),"",IF(INDEX('Ricette base'!$K$5:$K$19,MATCH(A173,'Ricette base'!$H$5:$H$19,0))&gt;0,"ricetta base incompleta","")))),"non trovato"))</f>
        <v/>
      </c>
      <c r="L173">
        <f>IF(F173="",0,1)</f>
        <v>0</v>
      </c>
    </row>
    <row r="174" spans="1:12" x14ac:dyDescent="0.25">
      <c r="A174" s="5"/>
      <c r="B174" s="12"/>
      <c r="C174" t="str">
        <f>IF(A174="","",IF(ISNUMBER(MATCH(A174,'Ingredienti'!$A$5:$A$154,0)),INDEX('Ingredienti'!$B$5:$B$154,MATCH(A174,'Ingredienti'!$A$5:$A$154,0)),IF(ISNUMBER(MATCH(A174,'Ricette base'!$H$5:$H$19,0)),INDEX('Ricette base'!$I$5:$I$19,MATCH(A174,'Ricette base'!$H$5:$H$19,0)),"")))</f>
        <v/>
      </c>
      <c r="D174" s="13" t="str">
        <f>IF(A174="","",IF(ISNUMBER(MATCH(A174,'Ingredienti'!$A$5:$A$154,0)),INDEX('Ingredienti'!$G$5:$G$154,MATCH(A174,'Ingredienti'!$A$5:$A$154,0)),IF(ISNUMBER(MATCH(A174,'Ricette base'!$H$5:$H$19,0)),INDEX('Ricette base'!$J$5:$J$19,MATCH(A174,'Ricette base'!$H$5:$H$19,0)),"")))</f>
        <v/>
      </c>
      <c r="E174" s="15" t="str">
        <f>IF(OR(A174="",NOT(ISNUMBER(B174)),NOT(ISNUMBER(D174))),"",ROUND(B174*D174,2))</f>
        <v/>
      </c>
      <c r="F174" s="10" t="str">
        <f>IF(A174="","",IF(OR(ISNUMBER(MATCH(A174,'Ingredienti'!$A$5:$A$154,0)),ISNUMBER(MATCH(A174,'Ricette base'!$H$5:$H$19,0))),IF(NOT(ISNUMBER(D174)),"prezzo mancante",IF(NOT(ISNUMBER(B174)),"quantità mancante",IF(ISNUMBER(MATCH(A174,'Ingredienti'!$A$5:$A$154,0)),"",IF(INDEX('Ricette base'!$K$5:$K$19,MATCH(A174,'Ricette base'!$H$5:$H$19,0))&gt;0,"ricetta base incompleta","")))),"non trovato"))</f>
        <v/>
      </c>
      <c r="L174">
        <f>IF(F174="",0,1)</f>
        <v>0</v>
      </c>
    </row>
    <row r="175" spans="1:12" x14ac:dyDescent="0.25">
      <c r="A175" s="5"/>
      <c r="B175" s="12"/>
      <c r="C175" t="str">
        <f>IF(A175="","",IF(ISNUMBER(MATCH(A175,'Ingredienti'!$A$5:$A$154,0)),INDEX('Ingredienti'!$B$5:$B$154,MATCH(A175,'Ingredienti'!$A$5:$A$154,0)),IF(ISNUMBER(MATCH(A175,'Ricette base'!$H$5:$H$19,0)),INDEX('Ricette base'!$I$5:$I$19,MATCH(A175,'Ricette base'!$H$5:$H$19,0)),"")))</f>
        <v/>
      </c>
      <c r="D175" s="13" t="str">
        <f>IF(A175="","",IF(ISNUMBER(MATCH(A175,'Ingredienti'!$A$5:$A$154,0)),INDEX('Ingredienti'!$G$5:$G$154,MATCH(A175,'Ingredienti'!$A$5:$A$154,0)),IF(ISNUMBER(MATCH(A175,'Ricette base'!$H$5:$H$19,0)),INDEX('Ricette base'!$J$5:$J$19,MATCH(A175,'Ricette base'!$H$5:$H$19,0)),"")))</f>
        <v/>
      </c>
      <c r="E175" s="15" t="str">
        <f>IF(OR(A175="",NOT(ISNUMBER(B175)),NOT(ISNUMBER(D175))),"",ROUND(B175*D175,2))</f>
        <v/>
      </c>
      <c r="F175" s="10" t="str">
        <f>IF(A175="","",IF(OR(ISNUMBER(MATCH(A175,'Ingredienti'!$A$5:$A$154,0)),ISNUMBER(MATCH(A175,'Ricette base'!$H$5:$H$19,0))),IF(NOT(ISNUMBER(D175)),"prezzo mancante",IF(NOT(ISNUMBER(B175)),"quantità mancante",IF(ISNUMBER(MATCH(A175,'Ingredienti'!$A$5:$A$154,0)),"",IF(INDEX('Ricette base'!$K$5:$K$19,MATCH(A175,'Ricette base'!$H$5:$H$19,0))&gt;0,"ricetta base incompleta","")))),"non trovato"))</f>
        <v/>
      </c>
      <c r="L175">
        <f>IF(F175="",0,1)</f>
        <v>0</v>
      </c>
    </row>
    <row r="176" spans="1:12" x14ac:dyDescent="0.25">
      <c r="A176" s="5"/>
      <c r="B176" s="12"/>
      <c r="C176" t="str">
        <f>IF(A176="","",IF(ISNUMBER(MATCH(A176,'Ingredienti'!$A$5:$A$154,0)),INDEX('Ingredienti'!$B$5:$B$154,MATCH(A176,'Ingredienti'!$A$5:$A$154,0)),IF(ISNUMBER(MATCH(A176,'Ricette base'!$H$5:$H$19,0)),INDEX('Ricette base'!$I$5:$I$19,MATCH(A176,'Ricette base'!$H$5:$H$19,0)),"")))</f>
        <v/>
      </c>
      <c r="D176" s="13" t="str">
        <f>IF(A176="","",IF(ISNUMBER(MATCH(A176,'Ingredienti'!$A$5:$A$154,0)),INDEX('Ingredienti'!$G$5:$G$154,MATCH(A176,'Ingredienti'!$A$5:$A$154,0)),IF(ISNUMBER(MATCH(A176,'Ricette base'!$H$5:$H$19,0)),INDEX('Ricette base'!$J$5:$J$19,MATCH(A176,'Ricette base'!$H$5:$H$19,0)),"")))</f>
        <v/>
      </c>
      <c r="E176" s="15" t="str">
        <f>IF(OR(A176="",NOT(ISNUMBER(B176)),NOT(ISNUMBER(D176))),"",ROUND(B176*D176,2))</f>
        <v/>
      </c>
      <c r="F176" s="10" t="str">
        <f>IF(A176="","",IF(OR(ISNUMBER(MATCH(A176,'Ingredienti'!$A$5:$A$154,0)),ISNUMBER(MATCH(A176,'Ricette base'!$H$5:$H$19,0))),IF(NOT(ISNUMBER(D176)),"prezzo mancante",IF(NOT(ISNUMBER(B176)),"quantità mancante",IF(ISNUMBER(MATCH(A176,'Ingredienti'!$A$5:$A$154,0)),"",IF(INDEX('Ricette base'!$K$5:$K$19,MATCH(A176,'Ricette base'!$H$5:$H$19,0))&gt;0,"ricetta base incompleta","")))),"non trovato"))</f>
        <v/>
      </c>
      <c r="L176">
        <f>IF(F176="",0,1)</f>
        <v>0</v>
      </c>
    </row>
    <row r="177" spans="1:12" x14ac:dyDescent="0.25">
      <c r="A177" s="5"/>
      <c r="B177" s="12"/>
      <c r="C177" t="str">
        <f>IF(A177="","",IF(ISNUMBER(MATCH(A177,'Ingredienti'!$A$5:$A$154,0)),INDEX('Ingredienti'!$B$5:$B$154,MATCH(A177,'Ingredienti'!$A$5:$A$154,0)),IF(ISNUMBER(MATCH(A177,'Ricette base'!$H$5:$H$19,0)),INDEX('Ricette base'!$I$5:$I$19,MATCH(A177,'Ricette base'!$H$5:$H$19,0)),"")))</f>
        <v/>
      </c>
      <c r="D177" s="13" t="str">
        <f>IF(A177="","",IF(ISNUMBER(MATCH(A177,'Ingredienti'!$A$5:$A$154,0)),INDEX('Ingredienti'!$G$5:$G$154,MATCH(A177,'Ingredienti'!$A$5:$A$154,0)),IF(ISNUMBER(MATCH(A177,'Ricette base'!$H$5:$H$19,0)),INDEX('Ricette base'!$J$5:$J$19,MATCH(A177,'Ricette base'!$H$5:$H$19,0)),"")))</f>
        <v/>
      </c>
      <c r="E177" s="15" t="str">
        <f>IF(OR(A177="",NOT(ISNUMBER(B177)),NOT(ISNUMBER(D177))),"",ROUND(B177*D177,2))</f>
        <v/>
      </c>
      <c r="F177" s="10" t="str">
        <f>IF(A177="","",IF(OR(ISNUMBER(MATCH(A177,'Ingredienti'!$A$5:$A$154,0)),ISNUMBER(MATCH(A177,'Ricette base'!$H$5:$H$19,0))),IF(NOT(ISNUMBER(D177)),"prezzo mancante",IF(NOT(ISNUMBER(B177)),"quantità mancante",IF(ISNUMBER(MATCH(A177,'Ingredienti'!$A$5:$A$154,0)),"",IF(INDEX('Ricette base'!$K$5:$K$19,MATCH(A177,'Ricette base'!$H$5:$H$19,0))&gt;0,"ricetta base incompleta","")))),"non trovato"))</f>
        <v/>
      </c>
      <c r="L177">
        <f>IF(F177="",0,1)</f>
        <v>0</v>
      </c>
    </row>
    <row r="178" spans="1:12" x14ac:dyDescent="0.25">
      <c r="A178" s="5"/>
      <c r="B178" s="12"/>
      <c r="C178" t="str">
        <f>IF(A178="","",IF(ISNUMBER(MATCH(A178,'Ingredienti'!$A$5:$A$154,0)),INDEX('Ingredienti'!$B$5:$B$154,MATCH(A178,'Ingredienti'!$A$5:$A$154,0)),IF(ISNUMBER(MATCH(A178,'Ricette base'!$H$5:$H$19,0)),INDEX('Ricette base'!$I$5:$I$19,MATCH(A178,'Ricette base'!$H$5:$H$19,0)),"")))</f>
        <v/>
      </c>
      <c r="D178" s="13" t="str">
        <f>IF(A178="","",IF(ISNUMBER(MATCH(A178,'Ingredienti'!$A$5:$A$154,0)),INDEX('Ingredienti'!$G$5:$G$154,MATCH(A178,'Ingredienti'!$A$5:$A$154,0)),IF(ISNUMBER(MATCH(A178,'Ricette base'!$H$5:$H$19,0)),INDEX('Ricette base'!$J$5:$J$19,MATCH(A178,'Ricette base'!$H$5:$H$19,0)),"")))</f>
        <v/>
      </c>
      <c r="E178" s="15" t="str">
        <f>IF(OR(A178="",NOT(ISNUMBER(B178)),NOT(ISNUMBER(D178))),"",ROUND(B178*D178,2))</f>
        <v/>
      </c>
      <c r="F178" s="10" t="str">
        <f>IF(A178="","",IF(OR(ISNUMBER(MATCH(A178,'Ingredienti'!$A$5:$A$154,0)),ISNUMBER(MATCH(A178,'Ricette base'!$H$5:$H$19,0))),IF(NOT(ISNUMBER(D178)),"prezzo mancante",IF(NOT(ISNUMBER(B178)),"quantità mancante",IF(ISNUMBER(MATCH(A178,'Ingredienti'!$A$5:$A$154,0)),"",IF(INDEX('Ricette base'!$K$5:$K$19,MATCH(A178,'Ricette base'!$H$5:$H$19,0))&gt;0,"ricetta base incompleta","")))),"non trovato"))</f>
        <v/>
      </c>
      <c r="L178">
        <f>IF(F178="",0,1)</f>
        <v>0</v>
      </c>
    </row>
    <row r="179" spans="1:12" x14ac:dyDescent="0.25">
      <c r="A179" s="5"/>
      <c r="B179" s="12"/>
      <c r="C179" t="str">
        <f>IF(A179="","",IF(ISNUMBER(MATCH(A179,'Ingredienti'!$A$5:$A$154,0)),INDEX('Ingredienti'!$B$5:$B$154,MATCH(A179,'Ingredienti'!$A$5:$A$154,0)),IF(ISNUMBER(MATCH(A179,'Ricette base'!$H$5:$H$19,0)),INDEX('Ricette base'!$I$5:$I$19,MATCH(A179,'Ricette base'!$H$5:$H$19,0)),"")))</f>
        <v/>
      </c>
      <c r="D179" s="13" t="str">
        <f>IF(A179="","",IF(ISNUMBER(MATCH(A179,'Ingredienti'!$A$5:$A$154,0)),INDEX('Ingredienti'!$G$5:$G$154,MATCH(A179,'Ingredienti'!$A$5:$A$154,0)),IF(ISNUMBER(MATCH(A179,'Ricette base'!$H$5:$H$19,0)),INDEX('Ricette base'!$J$5:$J$19,MATCH(A179,'Ricette base'!$H$5:$H$19,0)),"")))</f>
        <v/>
      </c>
      <c r="E179" s="15" t="str">
        <f>IF(OR(A179="",NOT(ISNUMBER(B179)),NOT(ISNUMBER(D179))),"",ROUND(B179*D179,2))</f>
        <v/>
      </c>
      <c r="F179" s="10" t="str">
        <f>IF(A179="","",IF(OR(ISNUMBER(MATCH(A179,'Ingredienti'!$A$5:$A$154,0)),ISNUMBER(MATCH(A179,'Ricette base'!$H$5:$H$19,0))),IF(NOT(ISNUMBER(D179)),"prezzo mancante",IF(NOT(ISNUMBER(B179)),"quantità mancante",IF(ISNUMBER(MATCH(A179,'Ingredienti'!$A$5:$A$154,0)),"",IF(INDEX('Ricette base'!$K$5:$K$19,MATCH(A179,'Ricette base'!$H$5:$H$19,0))&gt;0,"ricetta base incompleta","")))),"non trovato"))</f>
        <v/>
      </c>
      <c r="L179">
        <f>IF(F179="",0,1)</f>
        <v>0</v>
      </c>
    </row>
    <row r="180" spans="1:12" x14ac:dyDescent="0.25">
      <c r="A180" s="5"/>
      <c r="B180" s="12"/>
      <c r="C180" t="str">
        <f>IF(A180="","",IF(ISNUMBER(MATCH(A180,'Ingredienti'!$A$5:$A$154,0)),INDEX('Ingredienti'!$B$5:$B$154,MATCH(A180,'Ingredienti'!$A$5:$A$154,0)),IF(ISNUMBER(MATCH(A180,'Ricette base'!$H$5:$H$19,0)),INDEX('Ricette base'!$I$5:$I$19,MATCH(A180,'Ricette base'!$H$5:$H$19,0)),"")))</f>
        <v/>
      </c>
      <c r="D180" s="13" t="str">
        <f>IF(A180="","",IF(ISNUMBER(MATCH(A180,'Ingredienti'!$A$5:$A$154,0)),INDEX('Ingredienti'!$G$5:$G$154,MATCH(A180,'Ingredienti'!$A$5:$A$154,0)),IF(ISNUMBER(MATCH(A180,'Ricette base'!$H$5:$H$19,0)),INDEX('Ricette base'!$J$5:$J$19,MATCH(A180,'Ricette base'!$H$5:$H$19,0)),"")))</f>
        <v/>
      </c>
      <c r="E180" s="15" t="str">
        <f>IF(OR(A180="",NOT(ISNUMBER(B180)),NOT(ISNUMBER(D180))),"",ROUND(B180*D180,2))</f>
        <v/>
      </c>
      <c r="F180" s="10" t="str">
        <f>IF(A180="","",IF(OR(ISNUMBER(MATCH(A180,'Ingredienti'!$A$5:$A$154,0)),ISNUMBER(MATCH(A180,'Ricette base'!$H$5:$H$19,0))),IF(NOT(ISNUMBER(D180)),"prezzo mancante",IF(NOT(ISNUMBER(B180)),"quantità mancante",IF(ISNUMBER(MATCH(A180,'Ingredienti'!$A$5:$A$154,0)),"",IF(INDEX('Ricette base'!$K$5:$K$19,MATCH(A180,'Ricette base'!$H$5:$H$19,0))&gt;0,"ricetta base incompleta","")))),"non trovato"))</f>
        <v/>
      </c>
      <c r="L180">
        <f>IF(F180="",0,1)</f>
        <v>0</v>
      </c>
    </row>
    <row r="181" spans="1:12" x14ac:dyDescent="0.25">
      <c r="A181" s="5"/>
      <c r="B181" s="12"/>
      <c r="C181" t="str">
        <f>IF(A181="","",IF(ISNUMBER(MATCH(A181,'Ingredienti'!$A$5:$A$154,0)),INDEX('Ingredienti'!$B$5:$B$154,MATCH(A181,'Ingredienti'!$A$5:$A$154,0)),IF(ISNUMBER(MATCH(A181,'Ricette base'!$H$5:$H$19,0)),INDEX('Ricette base'!$I$5:$I$19,MATCH(A181,'Ricette base'!$H$5:$H$19,0)),"")))</f>
        <v/>
      </c>
      <c r="D181" s="13" t="str">
        <f>IF(A181="","",IF(ISNUMBER(MATCH(A181,'Ingredienti'!$A$5:$A$154,0)),INDEX('Ingredienti'!$G$5:$G$154,MATCH(A181,'Ingredienti'!$A$5:$A$154,0)),IF(ISNUMBER(MATCH(A181,'Ricette base'!$H$5:$H$19,0)),INDEX('Ricette base'!$J$5:$J$19,MATCH(A181,'Ricette base'!$H$5:$H$19,0)),"")))</f>
        <v/>
      </c>
      <c r="E181" s="15" t="str">
        <f>IF(OR(A181="",NOT(ISNUMBER(B181)),NOT(ISNUMBER(D181))),"",ROUND(B181*D181,2))</f>
        <v/>
      </c>
      <c r="F181" s="10" t="str">
        <f>IF(A181="","",IF(OR(ISNUMBER(MATCH(A181,'Ingredienti'!$A$5:$A$154,0)),ISNUMBER(MATCH(A181,'Ricette base'!$H$5:$H$19,0))),IF(NOT(ISNUMBER(D181)),"prezzo mancante",IF(NOT(ISNUMBER(B181)),"quantità mancante",IF(ISNUMBER(MATCH(A181,'Ingredienti'!$A$5:$A$154,0)),"",IF(INDEX('Ricette base'!$K$5:$K$19,MATCH(A181,'Ricette base'!$H$5:$H$19,0))&gt;0,"ricetta base incompleta","")))),"non trovato"))</f>
        <v/>
      </c>
      <c r="L181">
        <f>IF(F181="",0,1)</f>
        <v>0</v>
      </c>
    </row>
    <row r="182" spans="1:5" x14ac:dyDescent="0.25">
      <c r="A182" s="16" t="s">
        <v>47</v>
      </c>
      <c r="E182" s="9" t="str">
        <f>IF(A165="","",ROUND(SUM(E167:E181),2))</f>
        <v/>
      </c>
    </row>
    <row r="183" spans="1:5" x14ac:dyDescent="0.25">
      <c r="A183" s="16" t="s">
        <v>50</v>
      </c>
      <c r="E183" s="9" t="str">
        <f>IF(OR(A165="",NOT(ISNUMBER(C165))),"",IF(C165&lt;=0,"",ROUND(E182/C165,2)))</f>
        <v/>
      </c>
    </row>
    <row r="185" spans="1:5" x14ac:dyDescent="0.25">
      <c r="A185" s="11"/>
      <c r="B185" s="2" t="s">
        <v>52</v>
      </c>
      <c r="C185" s="5"/>
      <c r="D185" s="2" t="str">
        <f>IF(C185=1,"porzione","porzioni")</f>
        <v>porzioni</v>
      </c>
      <c r="E185" s="10" t="str">
        <f>IF(A185="","",IF(COUNTIF($H$5:$H$34,A185)&gt;1,"nome doppio, conta solo il primo",IF(NOT(ISNUMBER(C185)),"«dà … porzioni» mancante",IF(C185&lt;=0,"«dà … porzioni» mancante",IF(SUM(L187:L201)&gt;0,"controllare le righe con avviso","")))))</f>
        <v/>
      </c>
    </row>
    <row r="186" spans="1:6" x14ac:dyDescent="0.25">
      <c r="A186" s="4" t="s">
        <v>43</v>
      </c>
      <c r="B186" s="4" t="s">
        <v>44</v>
      </c>
      <c r="C186" s="4" t="s">
        <v>18</v>
      </c>
      <c r="D186" s="4" t="s">
        <v>45</v>
      </c>
      <c r="E186" s="4" t="s">
        <v>46</v>
      </c>
      <c r="F186" s="4" t="s">
        <v>24</v>
      </c>
    </row>
    <row r="187" spans="1:12" x14ac:dyDescent="0.25">
      <c r="A187" s="5"/>
      <c r="B187" s="12"/>
      <c r="C187" t="str">
        <f>IF(A187="","",IF(ISNUMBER(MATCH(A187,'Ingredienti'!$A$5:$A$154,0)),INDEX('Ingredienti'!$B$5:$B$154,MATCH(A187,'Ingredienti'!$A$5:$A$154,0)),IF(ISNUMBER(MATCH(A187,'Ricette base'!$H$5:$H$19,0)),INDEX('Ricette base'!$I$5:$I$19,MATCH(A187,'Ricette base'!$H$5:$H$19,0)),"")))</f>
        <v/>
      </c>
      <c r="D187" s="13" t="str">
        <f>IF(A187="","",IF(ISNUMBER(MATCH(A187,'Ingredienti'!$A$5:$A$154,0)),INDEX('Ingredienti'!$G$5:$G$154,MATCH(A187,'Ingredienti'!$A$5:$A$154,0)),IF(ISNUMBER(MATCH(A187,'Ricette base'!$H$5:$H$19,0)),INDEX('Ricette base'!$J$5:$J$19,MATCH(A187,'Ricette base'!$H$5:$H$19,0)),"")))</f>
        <v/>
      </c>
      <c r="E187" s="15" t="str">
        <f>IF(OR(A187="",NOT(ISNUMBER(B187)),NOT(ISNUMBER(D187))),"",ROUND(B187*D187,2))</f>
        <v/>
      </c>
      <c r="F187" s="10" t="str">
        <f>IF(A187="","",IF(OR(ISNUMBER(MATCH(A187,'Ingredienti'!$A$5:$A$154,0)),ISNUMBER(MATCH(A187,'Ricette base'!$H$5:$H$19,0))),IF(NOT(ISNUMBER(D187)),"prezzo mancante",IF(NOT(ISNUMBER(B187)),"quantità mancante",IF(ISNUMBER(MATCH(A187,'Ingredienti'!$A$5:$A$154,0)),"",IF(INDEX('Ricette base'!$K$5:$K$19,MATCH(A187,'Ricette base'!$H$5:$H$19,0))&gt;0,"ricetta base incompleta","")))),"non trovato"))</f>
        <v/>
      </c>
      <c r="L187">
        <f>IF(F187="",0,1)</f>
        <v>0</v>
      </c>
    </row>
    <row r="188" spans="1:12" x14ac:dyDescent="0.25">
      <c r="A188" s="5"/>
      <c r="B188" s="12"/>
      <c r="C188" t="str">
        <f>IF(A188="","",IF(ISNUMBER(MATCH(A188,'Ingredienti'!$A$5:$A$154,0)),INDEX('Ingredienti'!$B$5:$B$154,MATCH(A188,'Ingredienti'!$A$5:$A$154,0)),IF(ISNUMBER(MATCH(A188,'Ricette base'!$H$5:$H$19,0)),INDEX('Ricette base'!$I$5:$I$19,MATCH(A188,'Ricette base'!$H$5:$H$19,0)),"")))</f>
        <v/>
      </c>
      <c r="D188" s="13" t="str">
        <f>IF(A188="","",IF(ISNUMBER(MATCH(A188,'Ingredienti'!$A$5:$A$154,0)),INDEX('Ingredienti'!$G$5:$G$154,MATCH(A188,'Ingredienti'!$A$5:$A$154,0)),IF(ISNUMBER(MATCH(A188,'Ricette base'!$H$5:$H$19,0)),INDEX('Ricette base'!$J$5:$J$19,MATCH(A188,'Ricette base'!$H$5:$H$19,0)),"")))</f>
        <v/>
      </c>
      <c r="E188" s="15" t="str">
        <f>IF(OR(A188="",NOT(ISNUMBER(B188)),NOT(ISNUMBER(D188))),"",ROUND(B188*D188,2))</f>
        <v/>
      </c>
      <c r="F188" s="10" t="str">
        <f>IF(A188="","",IF(OR(ISNUMBER(MATCH(A188,'Ingredienti'!$A$5:$A$154,0)),ISNUMBER(MATCH(A188,'Ricette base'!$H$5:$H$19,0))),IF(NOT(ISNUMBER(D188)),"prezzo mancante",IF(NOT(ISNUMBER(B188)),"quantità mancante",IF(ISNUMBER(MATCH(A188,'Ingredienti'!$A$5:$A$154,0)),"",IF(INDEX('Ricette base'!$K$5:$K$19,MATCH(A188,'Ricette base'!$H$5:$H$19,0))&gt;0,"ricetta base incompleta","")))),"non trovato"))</f>
        <v/>
      </c>
      <c r="L188">
        <f>IF(F188="",0,1)</f>
        <v>0</v>
      </c>
    </row>
    <row r="189" spans="1:12" x14ac:dyDescent="0.25">
      <c r="A189" s="5"/>
      <c r="B189" s="12"/>
      <c r="C189" t="str">
        <f>IF(A189="","",IF(ISNUMBER(MATCH(A189,'Ingredienti'!$A$5:$A$154,0)),INDEX('Ingredienti'!$B$5:$B$154,MATCH(A189,'Ingredienti'!$A$5:$A$154,0)),IF(ISNUMBER(MATCH(A189,'Ricette base'!$H$5:$H$19,0)),INDEX('Ricette base'!$I$5:$I$19,MATCH(A189,'Ricette base'!$H$5:$H$19,0)),"")))</f>
        <v/>
      </c>
      <c r="D189" s="13" t="str">
        <f>IF(A189="","",IF(ISNUMBER(MATCH(A189,'Ingredienti'!$A$5:$A$154,0)),INDEX('Ingredienti'!$G$5:$G$154,MATCH(A189,'Ingredienti'!$A$5:$A$154,0)),IF(ISNUMBER(MATCH(A189,'Ricette base'!$H$5:$H$19,0)),INDEX('Ricette base'!$J$5:$J$19,MATCH(A189,'Ricette base'!$H$5:$H$19,0)),"")))</f>
        <v/>
      </c>
      <c r="E189" s="15" t="str">
        <f>IF(OR(A189="",NOT(ISNUMBER(B189)),NOT(ISNUMBER(D189))),"",ROUND(B189*D189,2))</f>
        <v/>
      </c>
      <c r="F189" s="10" t="str">
        <f>IF(A189="","",IF(OR(ISNUMBER(MATCH(A189,'Ingredienti'!$A$5:$A$154,0)),ISNUMBER(MATCH(A189,'Ricette base'!$H$5:$H$19,0))),IF(NOT(ISNUMBER(D189)),"prezzo mancante",IF(NOT(ISNUMBER(B189)),"quantità mancante",IF(ISNUMBER(MATCH(A189,'Ingredienti'!$A$5:$A$154,0)),"",IF(INDEX('Ricette base'!$K$5:$K$19,MATCH(A189,'Ricette base'!$H$5:$H$19,0))&gt;0,"ricetta base incompleta","")))),"non trovato"))</f>
        <v/>
      </c>
      <c r="L189">
        <f>IF(F189="",0,1)</f>
        <v>0</v>
      </c>
    </row>
    <row r="190" spans="1:12" x14ac:dyDescent="0.25">
      <c r="A190" s="5"/>
      <c r="B190" s="12"/>
      <c r="C190" t="str">
        <f>IF(A190="","",IF(ISNUMBER(MATCH(A190,'Ingredienti'!$A$5:$A$154,0)),INDEX('Ingredienti'!$B$5:$B$154,MATCH(A190,'Ingredienti'!$A$5:$A$154,0)),IF(ISNUMBER(MATCH(A190,'Ricette base'!$H$5:$H$19,0)),INDEX('Ricette base'!$I$5:$I$19,MATCH(A190,'Ricette base'!$H$5:$H$19,0)),"")))</f>
        <v/>
      </c>
      <c r="D190" s="13" t="str">
        <f>IF(A190="","",IF(ISNUMBER(MATCH(A190,'Ingredienti'!$A$5:$A$154,0)),INDEX('Ingredienti'!$G$5:$G$154,MATCH(A190,'Ingredienti'!$A$5:$A$154,0)),IF(ISNUMBER(MATCH(A190,'Ricette base'!$H$5:$H$19,0)),INDEX('Ricette base'!$J$5:$J$19,MATCH(A190,'Ricette base'!$H$5:$H$19,0)),"")))</f>
        <v/>
      </c>
      <c r="E190" s="15" t="str">
        <f>IF(OR(A190="",NOT(ISNUMBER(B190)),NOT(ISNUMBER(D190))),"",ROUND(B190*D190,2))</f>
        <v/>
      </c>
      <c r="F190" s="10" t="str">
        <f>IF(A190="","",IF(OR(ISNUMBER(MATCH(A190,'Ingredienti'!$A$5:$A$154,0)),ISNUMBER(MATCH(A190,'Ricette base'!$H$5:$H$19,0))),IF(NOT(ISNUMBER(D190)),"prezzo mancante",IF(NOT(ISNUMBER(B190)),"quantità mancante",IF(ISNUMBER(MATCH(A190,'Ingredienti'!$A$5:$A$154,0)),"",IF(INDEX('Ricette base'!$K$5:$K$19,MATCH(A190,'Ricette base'!$H$5:$H$19,0))&gt;0,"ricetta base incompleta","")))),"non trovato"))</f>
        <v/>
      </c>
      <c r="L190">
        <f>IF(F190="",0,1)</f>
        <v>0</v>
      </c>
    </row>
    <row r="191" spans="1:12" x14ac:dyDescent="0.25">
      <c r="A191" s="5"/>
      <c r="B191" s="12"/>
      <c r="C191" t="str">
        <f>IF(A191="","",IF(ISNUMBER(MATCH(A191,'Ingredienti'!$A$5:$A$154,0)),INDEX('Ingredienti'!$B$5:$B$154,MATCH(A191,'Ingredienti'!$A$5:$A$154,0)),IF(ISNUMBER(MATCH(A191,'Ricette base'!$H$5:$H$19,0)),INDEX('Ricette base'!$I$5:$I$19,MATCH(A191,'Ricette base'!$H$5:$H$19,0)),"")))</f>
        <v/>
      </c>
      <c r="D191" s="13" t="str">
        <f>IF(A191="","",IF(ISNUMBER(MATCH(A191,'Ingredienti'!$A$5:$A$154,0)),INDEX('Ingredienti'!$G$5:$G$154,MATCH(A191,'Ingredienti'!$A$5:$A$154,0)),IF(ISNUMBER(MATCH(A191,'Ricette base'!$H$5:$H$19,0)),INDEX('Ricette base'!$J$5:$J$19,MATCH(A191,'Ricette base'!$H$5:$H$19,0)),"")))</f>
        <v/>
      </c>
      <c r="E191" s="15" t="str">
        <f>IF(OR(A191="",NOT(ISNUMBER(B191)),NOT(ISNUMBER(D191))),"",ROUND(B191*D191,2))</f>
        <v/>
      </c>
      <c r="F191" s="10" t="str">
        <f>IF(A191="","",IF(OR(ISNUMBER(MATCH(A191,'Ingredienti'!$A$5:$A$154,0)),ISNUMBER(MATCH(A191,'Ricette base'!$H$5:$H$19,0))),IF(NOT(ISNUMBER(D191)),"prezzo mancante",IF(NOT(ISNUMBER(B191)),"quantità mancante",IF(ISNUMBER(MATCH(A191,'Ingredienti'!$A$5:$A$154,0)),"",IF(INDEX('Ricette base'!$K$5:$K$19,MATCH(A191,'Ricette base'!$H$5:$H$19,0))&gt;0,"ricetta base incompleta","")))),"non trovato"))</f>
        <v/>
      </c>
      <c r="L191">
        <f>IF(F191="",0,1)</f>
        <v>0</v>
      </c>
    </row>
    <row r="192" spans="1:12" x14ac:dyDescent="0.25">
      <c r="A192" s="5"/>
      <c r="B192" s="12"/>
      <c r="C192" t="str">
        <f>IF(A192="","",IF(ISNUMBER(MATCH(A192,'Ingredienti'!$A$5:$A$154,0)),INDEX('Ingredienti'!$B$5:$B$154,MATCH(A192,'Ingredienti'!$A$5:$A$154,0)),IF(ISNUMBER(MATCH(A192,'Ricette base'!$H$5:$H$19,0)),INDEX('Ricette base'!$I$5:$I$19,MATCH(A192,'Ricette base'!$H$5:$H$19,0)),"")))</f>
        <v/>
      </c>
      <c r="D192" s="13" t="str">
        <f>IF(A192="","",IF(ISNUMBER(MATCH(A192,'Ingredienti'!$A$5:$A$154,0)),INDEX('Ingredienti'!$G$5:$G$154,MATCH(A192,'Ingredienti'!$A$5:$A$154,0)),IF(ISNUMBER(MATCH(A192,'Ricette base'!$H$5:$H$19,0)),INDEX('Ricette base'!$J$5:$J$19,MATCH(A192,'Ricette base'!$H$5:$H$19,0)),"")))</f>
        <v/>
      </c>
      <c r="E192" s="15" t="str">
        <f>IF(OR(A192="",NOT(ISNUMBER(B192)),NOT(ISNUMBER(D192))),"",ROUND(B192*D192,2))</f>
        <v/>
      </c>
      <c r="F192" s="10" t="str">
        <f>IF(A192="","",IF(OR(ISNUMBER(MATCH(A192,'Ingredienti'!$A$5:$A$154,0)),ISNUMBER(MATCH(A192,'Ricette base'!$H$5:$H$19,0))),IF(NOT(ISNUMBER(D192)),"prezzo mancante",IF(NOT(ISNUMBER(B192)),"quantità mancante",IF(ISNUMBER(MATCH(A192,'Ingredienti'!$A$5:$A$154,0)),"",IF(INDEX('Ricette base'!$K$5:$K$19,MATCH(A192,'Ricette base'!$H$5:$H$19,0))&gt;0,"ricetta base incompleta","")))),"non trovato"))</f>
        <v/>
      </c>
      <c r="L192">
        <f>IF(F192="",0,1)</f>
        <v>0</v>
      </c>
    </row>
    <row r="193" spans="1:12" x14ac:dyDescent="0.25">
      <c r="A193" s="5"/>
      <c r="B193" s="12"/>
      <c r="C193" t="str">
        <f>IF(A193="","",IF(ISNUMBER(MATCH(A193,'Ingredienti'!$A$5:$A$154,0)),INDEX('Ingredienti'!$B$5:$B$154,MATCH(A193,'Ingredienti'!$A$5:$A$154,0)),IF(ISNUMBER(MATCH(A193,'Ricette base'!$H$5:$H$19,0)),INDEX('Ricette base'!$I$5:$I$19,MATCH(A193,'Ricette base'!$H$5:$H$19,0)),"")))</f>
        <v/>
      </c>
      <c r="D193" s="13" t="str">
        <f>IF(A193="","",IF(ISNUMBER(MATCH(A193,'Ingredienti'!$A$5:$A$154,0)),INDEX('Ingredienti'!$G$5:$G$154,MATCH(A193,'Ingredienti'!$A$5:$A$154,0)),IF(ISNUMBER(MATCH(A193,'Ricette base'!$H$5:$H$19,0)),INDEX('Ricette base'!$J$5:$J$19,MATCH(A193,'Ricette base'!$H$5:$H$19,0)),"")))</f>
        <v/>
      </c>
      <c r="E193" s="15" t="str">
        <f>IF(OR(A193="",NOT(ISNUMBER(B193)),NOT(ISNUMBER(D193))),"",ROUND(B193*D193,2))</f>
        <v/>
      </c>
      <c r="F193" s="10" t="str">
        <f>IF(A193="","",IF(OR(ISNUMBER(MATCH(A193,'Ingredienti'!$A$5:$A$154,0)),ISNUMBER(MATCH(A193,'Ricette base'!$H$5:$H$19,0))),IF(NOT(ISNUMBER(D193)),"prezzo mancante",IF(NOT(ISNUMBER(B193)),"quantità mancante",IF(ISNUMBER(MATCH(A193,'Ingredienti'!$A$5:$A$154,0)),"",IF(INDEX('Ricette base'!$K$5:$K$19,MATCH(A193,'Ricette base'!$H$5:$H$19,0))&gt;0,"ricetta base incompleta","")))),"non trovato"))</f>
        <v/>
      </c>
      <c r="L193">
        <f>IF(F193="",0,1)</f>
        <v>0</v>
      </c>
    </row>
    <row r="194" spans="1:12" x14ac:dyDescent="0.25">
      <c r="A194" s="5"/>
      <c r="B194" s="12"/>
      <c r="C194" t="str">
        <f>IF(A194="","",IF(ISNUMBER(MATCH(A194,'Ingredienti'!$A$5:$A$154,0)),INDEX('Ingredienti'!$B$5:$B$154,MATCH(A194,'Ingredienti'!$A$5:$A$154,0)),IF(ISNUMBER(MATCH(A194,'Ricette base'!$H$5:$H$19,0)),INDEX('Ricette base'!$I$5:$I$19,MATCH(A194,'Ricette base'!$H$5:$H$19,0)),"")))</f>
        <v/>
      </c>
      <c r="D194" s="13" t="str">
        <f>IF(A194="","",IF(ISNUMBER(MATCH(A194,'Ingredienti'!$A$5:$A$154,0)),INDEX('Ingredienti'!$G$5:$G$154,MATCH(A194,'Ingredienti'!$A$5:$A$154,0)),IF(ISNUMBER(MATCH(A194,'Ricette base'!$H$5:$H$19,0)),INDEX('Ricette base'!$J$5:$J$19,MATCH(A194,'Ricette base'!$H$5:$H$19,0)),"")))</f>
        <v/>
      </c>
      <c r="E194" s="15" t="str">
        <f>IF(OR(A194="",NOT(ISNUMBER(B194)),NOT(ISNUMBER(D194))),"",ROUND(B194*D194,2))</f>
        <v/>
      </c>
      <c r="F194" s="10" t="str">
        <f>IF(A194="","",IF(OR(ISNUMBER(MATCH(A194,'Ingredienti'!$A$5:$A$154,0)),ISNUMBER(MATCH(A194,'Ricette base'!$H$5:$H$19,0))),IF(NOT(ISNUMBER(D194)),"prezzo mancante",IF(NOT(ISNUMBER(B194)),"quantità mancante",IF(ISNUMBER(MATCH(A194,'Ingredienti'!$A$5:$A$154,0)),"",IF(INDEX('Ricette base'!$K$5:$K$19,MATCH(A194,'Ricette base'!$H$5:$H$19,0))&gt;0,"ricetta base incompleta","")))),"non trovato"))</f>
        <v/>
      </c>
      <c r="L194">
        <f>IF(F194="",0,1)</f>
        <v>0</v>
      </c>
    </row>
    <row r="195" spans="1:12" x14ac:dyDescent="0.25">
      <c r="A195" s="5"/>
      <c r="B195" s="12"/>
      <c r="C195" t="str">
        <f>IF(A195="","",IF(ISNUMBER(MATCH(A195,'Ingredienti'!$A$5:$A$154,0)),INDEX('Ingredienti'!$B$5:$B$154,MATCH(A195,'Ingredienti'!$A$5:$A$154,0)),IF(ISNUMBER(MATCH(A195,'Ricette base'!$H$5:$H$19,0)),INDEX('Ricette base'!$I$5:$I$19,MATCH(A195,'Ricette base'!$H$5:$H$19,0)),"")))</f>
        <v/>
      </c>
      <c r="D195" s="13" t="str">
        <f>IF(A195="","",IF(ISNUMBER(MATCH(A195,'Ingredienti'!$A$5:$A$154,0)),INDEX('Ingredienti'!$G$5:$G$154,MATCH(A195,'Ingredienti'!$A$5:$A$154,0)),IF(ISNUMBER(MATCH(A195,'Ricette base'!$H$5:$H$19,0)),INDEX('Ricette base'!$J$5:$J$19,MATCH(A195,'Ricette base'!$H$5:$H$19,0)),"")))</f>
        <v/>
      </c>
      <c r="E195" s="15" t="str">
        <f>IF(OR(A195="",NOT(ISNUMBER(B195)),NOT(ISNUMBER(D195))),"",ROUND(B195*D195,2))</f>
        <v/>
      </c>
      <c r="F195" s="10" t="str">
        <f>IF(A195="","",IF(OR(ISNUMBER(MATCH(A195,'Ingredienti'!$A$5:$A$154,0)),ISNUMBER(MATCH(A195,'Ricette base'!$H$5:$H$19,0))),IF(NOT(ISNUMBER(D195)),"prezzo mancante",IF(NOT(ISNUMBER(B195)),"quantità mancante",IF(ISNUMBER(MATCH(A195,'Ingredienti'!$A$5:$A$154,0)),"",IF(INDEX('Ricette base'!$K$5:$K$19,MATCH(A195,'Ricette base'!$H$5:$H$19,0))&gt;0,"ricetta base incompleta","")))),"non trovato"))</f>
        <v/>
      </c>
      <c r="L195">
        <f>IF(F195="",0,1)</f>
        <v>0</v>
      </c>
    </row>
    <row r="196" spans="1:12" x14ac:dyDescent="0.25">
      <c r="A196" s="5"/>
      <c r="B196" s="12"/>
      <c r="C196" t="str">
        <f>IF(A196="","",IF(ISNUMBER(MATCH(A196,'Ingredienti'!$A$5:$A$154,0)),INDEX('Ingredienti'!$B$5:$B$154,MATCH(A196,'Ingredienti'!$A$5:$A$154,0)),IF(ISNUMBER(MATCH(A196,'Ricette base'!$H$5:$H$19,0)),INDEX('Ricette base'!$I$5:$I$19,MATCH(A196,'Ricette base'!$H$5:$H$19,0)),"")))</f>
        <v/>
      </c>
      <c r="D196" s="13" t="str">
        <f>IF(A196="","",IF(ISNUMBER(MATCH(A196,'Ingredienti'!$A$5:$A$154,0)),INDEX('Ingredienti'!$G$5:$G$154,MATCH(A196,'Ingredienti'!$A$5:$A$154,0)),IF(ISNUMBER(MATCH(A196,'Ricette base'!$H$5:$H$19,0)),INDEX('Ricette base'!$J$5:$J$19,MATCH(A196,'Ricette base'!$H$5:$H$19,0)),"")))</f>
        <v/>
      </c>
      <c r="E196" s="15" t="str">
        <f>IF(OR(A196="",NOT(ISNUMBER(B196)),NOT(ISNUMBER(D196))),"",ROUND(B196*D196,2))</f>
        <v/>
      </c>
      <c r="F196" s="10" t="str">
        <f>IF(A196="","",IF(OR(ISNUMBER(MATCH(A196,'Ingredienti'!$A$5:$A$154,0)),ISNUMBER(MATCH(A196,'Ricette base'!$H$5:$H$19,0))),IF(NOT(ISNUMBER(D196)),"prezzo mancante",IF(NOT(ISNUMBER(B196)),"quantità mancante",IF(ISNUMBER(MATCH(A196,'Ingredienti'!$A$5:$A$154,0)),"",IF(INDEX('Ricette base'!$K$5:$K$19,MATCH(A196,'Ricette base'!$H$5:$H$19,0))&gt;0,"ricetta base incompleta","")))),"non trovato"))</f>
        <v/>
      </c>
      <c r="L196">
        <f>IF(F196="",0,1)</f>
        <v>0</v>
      </c>
    </row>
    <row r="197" spans="1:12" x14ac:dyDescent="0.25">
      <c r="A197" s="5"/>
      <c r="B197" s="12"/>
      <c r="C197" t="str">
        <f>IF(A197="","",IF(ISNUMBER(MATCH(A197,'Ingredienti'!$A$5:$A$154,0)),INDEX('Ingredienti'!$B$5:$B$154,MATCH(A197,'Ingredienti'!$A$5:$A$154,0)),IF(ISNUMBER(MATCH(A197,'Ricette base'!$H$5:$H$19,0)),INDEX('Ricette base'!$I$5:$I$19,MATCH(A197,'Ricette base'!$H$5:$H$19,0)),"")))</f>
        <v/>
      </c>
      <c r="D197" s="13" t="str">
        <f>IF(A197="","",IF(ISNUMBER(MATCH(A197,'Ingredienti'!$A$5:$A$154,0)),INDEX('Ingredienti'!$G$5:$G$154,MATCH(A197,'Ingredienti'!$A$5:$A$154,0)),IF(ISNUMBER(MATCH(A197,'Ricette base'!$H$5:$H$19,0)),INDEX('Ricette base'!$J$5:$J$19,MATCH(A197,'Ricette base'!$H$5:$H$19,0)),"")))</f>
        <v/>
      </c>
      <c r="E197" s="15" t="str">
        <f>IF(OR(A197="",NOT(ISNUMBER(B197)),NOT(ISNUMBER(D197))),"",ROUND(B197*D197,2))</f>
        <v/>
      </c>
      <c r="F197" s="10" t="str">
        <f>IF(A197="","",IF(OR(ISNUMBER(MATCH(A197,'Ingredienti'!$A$5:$A$154,0)),ISNUMBER(MATCH(A197,'Ricette base'!$H$5:$H$19,0))),IF(NOT(ISNUMBER(D197)),"prezzo mancante",IF(NOT(ISNUMBER(B197)),"quantità mancante",IF(ISNUMBER(MATCH(A197,'Ingredienti'!$A$5:$A$154,0)),"",IF(INDEX('Ricette base'!$K$5:$K$19,MATCH(A197,'Ricette base'!$H$5:$H$19,0))&gt;0,"ricetta base incompleta","")))),"non trovato"))</f>
        <v/>
      </c>
      <c r="L197">
        <f>IF(F197="",0,1)</f>
        <v>0</v>
      </c>
    </row>
    <row r="198" spans="1:12" x14ac:dyDescent="0.25">
      <c r="A198" s="5"/>
      <c r="B198" s="12"/>
      <c r="C198" t="str">
        <f>IF(A198="","",IF(ISNUMBER(MATCH(A198,'Ingredienti'!$A$5:$A$154,0)),INDEX('Ingredienti'!$B$5:$B$154,MATCH(A198,'Ingredienti'!$A$5:$A$154,0)),IF(ISNUMBER(MATCH(A198,'Ricette base'!$H$5:$H$19,0)),INDEX('Ricette base'!$I$5:$I$19,MATCH(A198,'Ricette base'!$H$5:$H$19,0)),"")))</f>
        <v/>
      </c>
      <c r="D198" s="13" t="str">
        <f>IF(A198="","",IF(ISNUMBER(MATCH(A198,'Ingredienti'!$A$5:$A$154,0)),INDEX('Ingredienti'!$G$5:$G$154,MATCH(A198,'Ingredienti'!$A$5:$A$154,0)),IF(ISNUMBER(MATCH(A198,'Ricette base'!$H$5:$H$19,0)),INDEX('Ricette base'!$J$5:$J$19,MATCH(A198,'Ricette base'!$H$5:$H$19,0)),"")))</f>
        <v/>
      </c>
      <c r="E198" s="15" t="str">
        <f>IF(OR(A198="",NOT(ISNUMBER(B198)),NOT(ISNUMBER(D198))),"",ROUND(B198*D198,2))</f>
        <v/>
      </c>
      <c r="F198" s="10" t="str">
        <f>IF(A198="","",IF(OR(ISNUMBER(MATCH(A198,'Ingredienti'!$A$5:$A$154,0)),ISNUMBER(MATCH(A198,'Ricette base'!$H$5:$H$19,0))),IF(NOT(ISNUMBER(D198)),"prezzo mancante",IF(NOT(ISNUMBER(B198)),"quantità mancante",IF(ISNUMBER(MATCH(A198,'Ingredienti'!$A$5:$A$154,0)),"",IF(INDEX('Ricette base'!$K$5:$K$19,MATCH(A198,'Ricette base'!$H$5:$H$19,0))&gt;0,"ricetta base incompleta","")))),"non trovato"))</f>
        <v/>
      </c>
      <c r="L198">
        <f>IF(F198="",0,1)</f>
        <v>0</v>
      </c>
    </row>
    <row r="199" spans="1:12" x14ac:dyDescent="0.25">
      <c r="A199" s="5"/>
      <c r="B199" s="12"/>
      <c r="C199" t="str">
        <f>IF(A199="","",IF(ISNUMBER(MATCH(A199,'Ingredienti'!$A$5:$A$154,0)),INDEX('Ingredienti'!$B$5:$B$154,MATCH(A199,'Ingredienti'!$A$5:$A$154,0)),IF(ISNUMBER(MATCH(A199,'Ricette base'!$H$5:$H$19,0)),INDEX('Ricette base'!$I$5:$I$19,MATCH(A199,'Ricette base'!$H$5:$H$19,0)),"")))</f>
        <v/>
      </c>
      <c r="D199" s="13" t="str">
        <f>IF(A199="","",IF(ISNUMBER(MATCH(A199,'Ingredienti'!$A$5:$A$154,0)),INDEX('Ingredienti'!$G$5:$G$154,MATCH(A199,'Ingredienti'!$A$5:$A$154,0)),IF(ISNUMBER(MATCH(A199,'Ricette base'!$H$5:$H$19,0)),INDEX('Ricette base'!$J$5:$J$19,MATCH(A199,'Ricette base'!$H$5:$H$19,0)),"")))</f>
        <v/>
      </c>
      <c r="E199" s="15" t="str">
        <f>IF(OR(A199="",NOT(ISNUMBER(B199)),NOT(ISNUMBER(D199))),"",ROUND(B199*D199,2))</f>
        <v/>
      </c>
      <c r="F199" s="10" t="str">
        <f>IF(A199="","",IF(OR(ISNUMBER(MATCH(A199,'Ingredienti'!$A$5:$A$154,0)),ISNUMBER(MATCH(A199,'Ricette base'!$H$5:$H$19,0))),IF(NOT(ISNUMBER(D199)),"prezzo mancante",IF(NOT(ISNUMBER(B199)),"quantità mancante",IF(ISNUMBER(MATCH(A199,'Ingredienti'!$A$5:$A$154,0)),"",IF(INDEX('Ricette base'!$K$5:$K$19,MATCH(A199,'Ricette base'!$H$5:$H$19,0))&gt;0,"ricetta base incompleta","")))),"non trovato"))</f>
        <v/>
      </c>
      <c r="L199">
        <f>IF(F199="",0,1)</f>
        <v>0</v>
      </c>
    </row>
    <row r="200" spans="1:12" x14ac:dyDescent="0.25">
      <c r="A200" s="5"/>
      <c r="B200" s="12"/>
      <c r="C200" t="str">
        <f>IF(A200="","",IF(ISNUMBER(MATCH(A200,'Ingredienti'!$A$5:$A$154,0)),INDEX('Ingredienti'!$B$5:$B$154,MATCH(A200,'Ingredienti'!$A$5:$A$154,0)),IF(ISNUMBER(MATCH(A200,'Ricette base'!$H$5:$H$19,0)),INDEX('Ricette base'!$I$5:$I$19,MATCH(A200,'Ricette base'!$H$5:$H$19,0)),"")))</f>
        <v/>
      </c>
      <c r="D200" s="13" t="str">
        <f>IF(A200="","",IF(ISNUMBER(MATCH(A200,'Ingredienti'!$A$5:$A$154,0)),INDEX('Ingredienti'!$G$5:$G$154,MATCH(A200,'Ingredienti'!$A$5:$A$154,0)),IF(ISNUMBER(MATCH(A200,'Ricette base'!$H$5:$H$19,0)),INDEX('Ricette base'!$J$5:$J$19,MATCH(A200,'Ricette base'!$H$5:$H$19,0)),"")))</f>
        <v/>
      </c>
      <c r="E200" s="15" t="str">
        <f>IF(OR(A200="",NOT(ISNUMBER(B200)),NOT(ISNUMBER(D200))),"",ROUND(B200*D200,2))</f>
        <v/>
      </c>
      <c r="F200" s="10" t="str">
        <f>IF(A200="","",IF(OR(ISNUMBER(MATCH(A200,'Ingredienti'!$A$5:$A$154,0)),ISNUMBER(MATCH(A200,'Ricette base'!$H$5:$H$19,0))),IF(NOT(ISNUMBER(D200)),"prezzo mancante",IF(NOT(ISNUMBER(B200)),"quantità mancante",IF(ISNUMBER(MATCH(A200,'Ingredienti'!$A$5:$A$154,0)),"",IF(INDEX('Ricette base'!$K$5:$K$19,MATCH(A200,'Ricette base'!$H$5:$H$19,0))&gt;0,"ricetta base incompleta","")))),"non trovato"))</f>
        <v/>
      </c>
      <c r="L200">
        <f>IF(F200="",0,1)</f>
        <v>0</v>
      </c>
    </row>
    <row r="201" spans="1:12" x14ac:dyDescent="0.25">
      <c r="A201" s="5"/>
      <c r="B201" s="12"/>
      <c r="C201" t="str">
        <f>IF(A201="","",IF(ISNUMBER(MATCH(A201,'Ingredienti'!$A$5:$A$154,0)),INDEX('Ingredienti'!$B$5:$B$154,MATCH(A201,'Ingredienti'!$A$5:$A$154,0)),IF(ISNUMBER(MATCH(A201,'Ricette base'!$H$5:$H$19,0)),INDEX('Ricette base'!$I$5:$I$19,MATCH(A201,'Ricette base'!$H$5:$H$19,0)),"")))</f>
        <v/>
      </c>
      <c r="D201" s="13" t="str">
        <f>IF(A201="","",IF(ISNUMBER(MATCH(A201,'Ingredienti'!$A$5:$A$154,0)),INDEX('Ingredienti'!$G$5:$G$154,MATCH(A201,'Ingredienti'!$A$5:$A$154,0)),IF(ISNUMBER(MATCH(A201,'Ricette base'!$H$5:$H$19,0)),INDEX('Ricette base'!$J$5:$J$19,MATCH(A201,'Ricette base'!$H$5:$H$19,0)),"")))</f>
        <v/>
      </c>
      <c r="E201" s="15" t="str">
        <f>IF(OR(A201="",NOT(ISNUMBER(B201)),NOT(ISNUMBER(D201))),"",ROUND(B201*D201,2))</f>
        <v/>
      </c>
      <c r="F201" s="10" t="str">
        <f>IF(A201="","",IF(OR(ISNUMBER(MATCH(A201,'Ingredienti'!$A$5:$A$154,0)),ISNUMBER(MATCH(A201,'Ricette base'!$H$5:$H$19,0))),IF(NOT(ISNUMBER(D201)),"prezzo mancante",IF(NOT(ISNUMBER(B201)),"quantità mancante",IF(ISNUMBER(MATCH(A201,'Ingredienti'!$A$5:$A$154,0)),"",IF(INDEX('Ricette base'!$K$5:$K$19,MATCH(A201,'Ricette base'!$H$5:$H$19,0))&gt;0,"ricetta base incompleta","")))),"non trovato"))</f>
        <v/>
      </c>
      <c r="L201">
        <f>IF(F201="",0,1)</f>
        <v>0</v>
      </c>
    </row>
    <row r="202" spans="1:5" x14ac:dyDescent="0.25">
      <c r="A202" s="16" t="s">
        <v>47</v>
      </c>
      <c r="E202" s="9" t="str">
        <f>IF(A185="","",ROUND(SUM(E187:E201),2))</f>
        <v/>
      </c>
    </row>
    <row r="203" spans="1:5" x14ac:dyDescent="0.25">
      <c r="A203" s="16" t="s">
        <v>50</v>
      </c>
      <c r="E203" s="9" t="str">
        <f>IF(OR(A185="",NOT(ISNUMBER(C185))),"",IF(C185&lt;=0,"",ROUND(E202/C185,2)))</f>
        <v/>
      </c>
    </row>
    <row r="205" spans="1:5" x14ac:dyDescent="0.25">
      <c r="A205" s="11"/>
      <c r="B205" s="2" t="s">
        <v>52</v>
      </c>
      <c r="C205" s="5"/>
      <c r="D205" s="2" t="str">
        <f>IF(C205=1,"porzione","porzioni")</f>
        <v>porzioni</v>
      </c>
      <c r="E205" s="10" t="str">
        <f>IF(A205="","",IF(COUNTIF($H$5:$H$34,A205)&gt;1,"nome doppio, conta solo il primo",IF(NOT(ISNUMBER(C205)),"«dà … porzioni» mancante",IF(C205&lt;=0,"«dà … porzioni» mancante",IF(SUM(L207:L221)&gt;0,"controllare le righe con avviso","")))))</f>
        <v/>
      </c>
    </row>
    <row r="206" spans="1:6" x14ac:dyDescent="0.25">
      <c r="A206" s="4" t="s">
        <v>43</v>
      </c>
      <c r="B206" s="4" t="s">
        <v>44</v>
      </c>
      <c r="C206" s="4" t="s">
        <v>18</v>
      </c>
      <c r="D206" s="4" t="s">
        <v>45</v>
      </c>
      <c r="E206" s="4" t="s">
        <v>46</v>
      </c>
      <c r="F206" s="4" t="s">
        <v>24</v>
      </c>
    </row>
    <row r="207" spans="1:12" x14ac:dyDescent="0.25">
      <c r="A207" s="5"/>
      <c r="B207" s="12"/>
      <c r="C207" t="str">
        <f>IF(A207="","",IF(ISNUMBER(MATCH(A207,'Ingredienti'!$A$5:$A$154,0)),INDEX('Ingredienti'!$B$5:$B$154,MATCH(A207,'Ingredienti'!$A$5:$A$154,0)),IF(ISNUMBER(MATCH(A207,'Ricette base'!$H$5:$H$19,0)),INDEX('Ricette base'!$I$5:$I$19,MATCH(A207,'Ricette base'!$H$5:$H$19,0)),"")))</f>
        <v/>
      </c>
      <c r="D207" s="13" t="str">
        <f>IF(A207="","",IF(ISNUMBER(MATCH(A207,'Ingredienti'!$A$5:$A$154,0)),INDEX('Ingredienti'!$G$5:$G$154,MATCH(A207,'Ingredienti'!$A$5:$A$154,0)),IF(ISNUMBER(MATCH(A207,'Ricette base'!$H$5:$H$19,0)),INDEX('Ricette base'!$J$5:$J$19,MATCH(A207,'Ricette base'!$H$5:$H$19,0)),"")))</f>
        <v/>
      </c>
      <c r="E207" s="15" t="str">
        <f>IF(OR(A207="",NOT(ISNUMBER(B207)),NOT(ISNUMBER(D207))),"",ROUND(B207*D207,2))</f>
        <v/>
      </c>
      <c r="F207" s="10" t="str">
        <f>IF(A207="","",IF(OR(ISNUMBER(MATCH(A207,'Ingredienti'!$A$5:$A$154,0)),ISNUMBER(MATCH(A207,'Ricette base'!$H$5:$H$19,0))),IF(NOT(ISNUMBER(D207)),"prezzo mancante",IF(NOT(ISNUMBER(B207)),"quantità mancante",IF(ISNUMBER(MATCH(A207,'Ingredienti'!$A$5:$A$154,0)),"",IF(INDEX('Ricette base'!$K$5:$K$19,MATCH(A207,'Ricette base'!$H$5:$H$19,0))&gt;0,"ricetta base incompleta","")))),"non trovato"))</f>
        <v/>
      </c>
      <c r="L207">
        <f>IF(F207="",0,1)</f>
        <v>0</v>
      </c>
    </row>
    <row r="208" spans="1:12" x14ac:dyDescent="0.25">
      <c r="A208" s="5"/>
      <c r="B208" s="12"/>
      <c r="C208" t="str">
        <f>IF(A208="","",IF(ISNUMBER(MATCH(A208,'Ingredienti'!$A$5:$A$154,0)),INDEX('Ingredienti'!$B$5:$B$154,MATCH(A208,'Ingredienti'!$A$5:$A$154,0)),IF(ISNUMBER(MATCH(A208,'Ricette base'!$H$5:$H$19,0)),INDEX('Ricette base'!$I$5:$I$19,MATCH(A208,'Ricette base'!$H$5:$H$19,0)),"")))</f>
        <v/>
      </c>
      <c r="D208" s="13" t="str">
        <f>IF(A208="","",IF(ISNUMBER(MATCH(A208,'Ingredienti'!$A$5:$A$154,0)),INDEX('Ingredienti'!$G$5:$G$154,MATCH(A208,'Ingredienti'!$A$5:$A$154,0)),IF(ISNUMBER(MATCH(A208,'Ricette base'!$H$5:$H$19,0)),INDEX('Ricette base'!$J$5:$J$19,MATCH(A208,'Ricette base'!$H$5:$H$19,0)),"")))</f>
        <v/>
      </c>
      <c r="E208" s="15" t="str">
        <f>IF(OR(A208="",NOT(ISNUMBER(B208)),NOT(ISNUMBER(D208))),"",ROUND(B208*D208,2))</f>
        <v/>
      </c>
      <c r="F208" s="10" t="str">
        <f>IF(A208="","",IF(OR(ISNUMBER(MATCH(A208,'Ingredienti'!$A$5:$A$154,0)),ISNUMBER(MATCH(A208,'Ricette base'!$H$5:$H$19,0))),IF(NOT(ISNUMBER(D208)),"prezzo mancante",IF(NOT(ISNUMBER(B208)),"quantità mancante",IF(ISNUMBER(MATCH(A208,'Ingredienti'!$A$5:$A$154,0)),"",IF(INDEX('Ricette base'!$K$5:$K$19,MATCH(A208,'Ricette base'!$H$5:$H$19,0))&gt;0,"ricetta base incompleta","")))),"non trovato"))</f>
        <v/>
      </c>
      <c r="L208">
        <f>IF(F208="",0,1)</f>
        <v>0</v>
      </c>
    </row>
    <row r="209" spans="1:12" x14ac:dyDescent="0.25">
      <c r="A209" s="5"/>
      <c r="B209" s="12"/>
      <c r="C209" t="str">
        <f>IF(A209="","",IF(ISNUMBER(MATCH(A209,'Ingredienti'!$A$5:$A$154,0)),INDEX('Ingredienti'!$B$5:$B$154,MATCH(A209,'Ingredienti'!$A$5:$A$154,0)),IF(ISNUMBER(MATCH(A209,'Ricette base'!$H$5:$H$19,0)),INDEX('Ricette base'!$I$5:$I$19,MATCH(A209,'Ricette base'!$H$5:$H$19,0)),"")))</f>
        <v/>
      </c>
      <c r="D209" s="13" t="str">
        <f>IF(A209="","",IF(ISNUMBER(MATCH(A209,'Ingredienti'!$A$5:$A$154,0)),INDEX('Ingredienti'!$G$5:$G$154,MATCH(A209,'Ingredienti'!$A$5:$A$154,0)),IF(ISNUMBER(MATCH(A209,'Ricette base'!$H$5:$H$19,0)),INDEX('Ricette base'!$J$5:$J$19,MATCH(A209,'Ricette base'!$H$5:$H$19,0)),"")))</f>
        <v/>
      </c>
      <c r="E209" s="15" t="str">
        <f>IF(OR(A209="",NOT(ISNUMBER(B209)),NOT(ISNUMBER(D209))),"",ROUND(B209*D209,2))</f>
        <v/>
      </c>
      <c r="F209" s="10" t="str">
        <f>IF(A209="","",IF(OR(ISNUMBER(MATCH(A209,'Ingredienti'!$A$5:$A$154,0)),ISNUMBER(MATCH(A209,'Ricette base'!$H$5:$H$19,0))),IF(NOT(ISNUMBER(D209)),"prezzo mancante",IF(NOT(ISNUMBER(B209)),"quantità mancante",IF(ISNUMBER(MATCH(A209,'Ingredienti'!$A$5:$A$154,0)),"",IF(INDEX('Ricette base'!$K$5:$K$19,MATCH(A209,'Ricette base'!$H$5:$H$19,0))&gt;0,"ricetta base incompleta","")))),"non trovato"))</f>
        <v/>
      </c>
      <c r="L209">
        <f>IF(F209="",0,1)</f>
        <v>0</v>
      </c>
    </row>
    <row r="210" spans="1:12" x14ac:dyDescent="0.25">
      <c r="A210" s="5"/>
      <c r="B210" s="12"/>
      <c r="C210" t="str">
        <f>IF(A210="","",IF(ISNUMBER(MATCH(A210,'Ingredienti'!$A$5:$A$154,0)),INDEX('Ingredienti'!$B$5:$B$154,MATCH(A210,'Ingredienti'!$A$5:$A$154,0)),IF(ISNUMBER(MATCH(A210,'Ricette base'!$H$5:$H$19,0)),INDEX('Ricette base'!$I$5:$I$19,MATCH(A210,'Ricette base'!$H$5:$H$19,0)),"")))</f>
        <v/>
      </c>
      <c r="D210" s="13" t="str">
        <f>IF(A210="","",IF(ISNUMBER(MATCH(A210,'Ingredienti'!$A$5:$A$154,0)),INDEX('Ingredienti'!$G$5:$G$154,MATCH(A210,'Ingredienti'!$A$5:$A$154,0)),IF(ISNUMBER(MATCH(A210,'Ricette base'!$H$5:$H$19,0)),INDEX('Ricette base'!$J$5:$J$19,MATCH(A210,'Ricette base'!$H$5:$H$19,0)),"")))</f>
        <v/>
      </c>
      <c r="E210" s="15" t="str">
        <f>IF(OR(A210="",NOT(ISNUMBER(B210)),NOT(ISNUMBER(D210))),"",ROUND(B210*D210,2))</f>
        <v/>
      </c>
      <c r="F210" s="10" t="str">
        <f>IF(A210="","",IF(OR(ISNUMBER(MATCH(A210,'Ingredienti'!$A$5:$A$154,0)),ISNUMBER(MATCH(A210,'Ricette base'!$H$5:$H$19,0))),IF(NOT(ISNUMBER(D210)),"prezzo mancante",IF(NOT(ISNUMBER(B210)),"quantità mancante",IF(ISNUMBER(MATCH(A210,'Ingredienti'!$A$5:$A$154,0)),"",IF(INDEX('Ricette base'!$K$5:$K$19,MATCH(A210,'Ricette base'!$H$5:$H$19,0))&gt;0,"ricetta base incompleta","")))),"non trovato"))</f>
        <v/>
      </c>
      <c r="L210">
        <f>IF(F210="",0,1)</f>
        <v>0</v>
      </c>
    </row>
    <row r="211" spans="1:12" x14ac:dyDescent="0.25">
      <c r="A211" s="5"/>
      <c r="B211" s="12"/>
      <c r="C211" t="str">
        <f>IF(A211="","",IF(ISNUMBER(MATCH(A211,'Ingredienti'!$A$5:$A$154,0)),INDEX('Ingredienti'!$B$5:$B$154,MATCH(A211,'Ingredienti'!$A$5:$A$154,0)),IF(ISNUMBER(MATCH(A211,'Ricette base'!$H$5:$H$19,0)),INDEX('Ricette base'!$I$5:$I$19,MATCH(A211,'Ricette base'!$H$5:$H$19,0)),"")))</f>
        <v/>
      </c>
      <c r="D211" s="13" t="str">
        <f>IF(A211="","",IF(ISNUMBER(MATCH(A211,'Ingredienti'!$A$5:$A$154,0)),INDEX('Ingredienti'!$G$5:$G$154,MATCH(A211,'Ingredienti'!$A$5:$A$154,0)),IF(ISNUMBER(MATCH(A211,'Ricette base'!$H$5:$H$19,0)),INDEX('Ricette base'!$J$5:$J$19,MATCH(A211,'Ricette base'!$H$5:$H$19,0)),"")))</f>
        <v/>
      </c>
      <c r="E211" s="15" t="str">
        <f>IF(OR(A211="",NOT(ISNUMBER(B211)),NOT(ISNUMBER(D211))),"",ROUND(B211*D211,2))</f>
        <v/>
      </c>
      <c r="F211" s="10" t="str">
        <f>IF(A211="","",IF(OR(ISNUMBER(MATCH(A211,'Ingredienti'!$A$5:$A$154,0)),ISNUMBER(MATCH(A211,'Ricette base'!$H$5:$H$19,0))),IF(NOT(ISNUMBER(D211)),"prezzo mancante",IF(NOT(ISNUMBER(B211)),"quantità mancante",IF(ISNUMBER(MATCH(A211,'Ingredienti'!$A$5:$A$154,0)),"",IF(INDEX('Ricette base'!$K$5:$K$19,MATCH(A211,'Ricette base'!$H$5:$H$19,0))&gt;0,"ricetta base incompleta","")))),"non trovato"))</f>
        <v/>
      </c>
      <c r="L211">
        <f>IF(F211="",0,1)</f>
        <v>0</v>
      </c>
    </row>
    <row r="212" spans="1:12" x14ac:dyDescent="0.25">
      <c r="A212" s="5"/>
      <c r="B212" s="12"/>
      <c r="C212" t="str">
        <f>IF(A212="","",IF(ISNUMBER(MATCH(A212,'Ingredienti'!$A$5:$A$154,0)),INDEX('Ingredienti'!$B$5:$B$154,MATCH(A212,'Ingredienti'!$A$5:$A$154,0)),IF(ISNUMBER(MATCH(A212,'Ricette base'!$H$5:$H$19,0)),INDEX('Ricette base'!$I$5:$I$19,MATCH(A212,'Ricette base'!$H$5:$H$19,0)),"")))</f>
        <v/>
      </c>
      <c r="D212" s="13" t="str">
        <f>IF(A212="","",IF(ISNUMBER(MATCH(A212,'Ingredienti'!$A$5:$A$154,0)),INDEX('Ingredienti'!$G$5:$G$154,MATCH(A212,'Ingredienti'!$A$5:$A$154,0)),IF(ISNUMBER(MATCH(A212,'Ricette base'!$H$5:$H$19,0)),INDEX('Ricette base'!$J$5:$J$19,MATCH(A212,'Ricette base'!$H$5:$H$19,0)),"")))</f>
        <v/>
      </c>
      <c r="E212" s="15" t="str">
        <f>IF(OR(A212="",NOT(ISNUMBER(B212)),NOT(ISNUMBER(D212))),"",ROUND(B212*D212,2))</f>
        <v/>
      </c>
      <c r="F212" s="10" t="str">
        <f>IF(A212="","",IF(OR(ISNUMBER(MATCH(A212,'Ingredienti'!$A$5:$A$154,0)),ISNUMBER(MATCH(A212,'Ricette base'!$H$5:$H$19,0))),IF(NOT(ISNUMBER(D212)),"prezzo mancante",IF(NOT(ISNUMBER(B212)),"quantità mancante",IF(ISNUMBER(MATCH(A212,'Ingredienti'!$A$5:$A$154,0)),"",IF(INDEX('Ricette base'!$K$5:$K$19,MATCH(A212,'Ricette base'!$H$5:$H$19,0))&gt;0,"ricetta base incompleta","")))),"non trovato"))</f>
        <v/>
      </c>
      <c r="L212">
        <f>IF(F212="",0,1)</f>
        <v>0</v>
      </c>
    </row>
    <row r="213" spans="1:12" x14ac:dyDescent="0.25">
      <c r="A213" s="5"/>
      <c r="B213" s="12"/>
      <c r="C213" t="str">
        <f>IF(A213="","",IF(ISNUMBER(MATCH(A213,'Ingredienti'!$A$5:$A$154,0)),INDEX('Ingredienti'!$B$5:$B$154,MATCH(A213,'Ingredienti'!$A$5:$A$154,0)),IF(ISNUMBER(MATCH(A213,'Ricette base'!$H$5:$H$19,0)),INDEX('Ricette base'!$I$5:$I$19,MATCH(A213,'Ricette base'!$H$5:$H$19,0)),"")))</f>
        <v/>
      </c>
      <c r="D213" s="13" t="str">
        <f>IF(A213="","",IF(ISNUMBER(MATCH(A213,'Ingredienti'!$A$5:$A$154,0)),INDEX('Ingredienti'!$G$5:$G$154,MATCH(A213,'Ingredienti'!$A$5:$A$154,0)),IF(ISNUMBER(MATCH(A213,'Ricette base'!$H$5:$H$19,0)),INDEX('Ricette base'!$J$5:$J$19,MATCH(A213,'Ricette base'!$H$5:$H$19,0)),"")))</f>
        <v/>
      </c>
      <c r="E213" s="15" t="str">
        <f>IF(OR(A213="",NOT(ISNUMBER(B213)),NOT(ISNUMBER(D213))),"",ROUND(B213*D213,2))</f>
        <v/>
      </c>
      <c r="F213" s="10" t="str">
        <f>IF(A213="","",IF(OR(ISNUMBER(MATCH(A213,'Ingredienti'!$A$5:$A$154,0)),ISNUMBER(MATCH(A213,'Ricette base'!$H$5:$H$19,0))),IF(NOT(ISNUMBER(D213)),"prezzo mancante",IF(NOT(ISNUMBER(B213)),"quantità mancante",IF(ISNUMBER(MATCH(A213,'Ingredienti'!$A$5:$A$154,0)),"",IF(INDEX('Ricette base'!$K$5:$K$19,MATCH(A213,'Ricette base'!$H$5:$H$19,0))&gt;0,"ricetta base incompleta","")))),"non trovato"))</f>
        <v/>
      </c>
      <c r="L213">
        <f>IF(F213="",0,1)</f>
        <v>0</v>
      </c>
    </row>
    <row r="214" spans="1:12" x14ac:dyDescent="0.25">
      <c r="A214" s="5"/>
      <c r="B214" s="12"/>
      <c r="C214" t="str">
        <f>IF(A214="","",IF(ISNUMBER(MATCH(A214,'Ingredienti'!$A$5:$A$154,0)),INDEX('Ingredienti'!$B$5:$B$154,MATCH(A214,'Ingredienti'!$A$5:$A$154,0)),IF(ISNUMBER(MATCH(A214,'Ricette base'!$H$5:$H$19,0)),INDEX('Ricette base'!$I$5:$I$19,MATCH(A214,'Ricette base'!$H$5:$H$19,0)),"")))</f>
        <v/>
      </c>
      <c r="D214" s="13" t="str">
        <f>IF(A214="","",IF(ISNUMBER(MATCH(A214,'Ingredienti'!$A$5:$A$154,0)),INDEX('Ingredienti'!$G$5:$G$154,MATCH(A214,'Ingredienti'!$A$5:$A$154,0)),IF(ISNUMBER(MATCH(A214,'Ricette base'!$H$5:$H$19,0)),INDEX('Ricette base'!$J$5:$J$19,MATCH(A214,'Ricette base'!$H$5:$H$19,0)),"")))</f>
        <v/>
      </c>
      <c r="E214" s="15" t="str">
        <f>IF(OR(A214="",NOT(ISNUMBER(B214)),NOT(ISNUMBER(D214))),"",ROUND(B214*D214,2))</f>
        <v/>
      </c>
      <c r="F214" s="10" t="str">
        <f>IF(A214="","",IF(OR(ISNUMBER(MATCH(A214,'Ingredienti'!$A$5:$A$154,0)),ISNUMBER(MATCH(A214,'Ricette base'!$H$5:$H$19,0))),IF(NOT(ISNUMBER(D214)),"prezzo mancante",IF(NOT(ISNUMBER(B214)),"quantità mancante",IF(ISNUMBER(MATCH(A214,'Ingredienti'!$A$5:$A$154,0)),"",IF(INDEX('Ricette base'!$K$5:$K$19,MATCH(A214,'Ricette base'!$H$5:$H$19,0))&gt;0,"ricetta base incompleta","")))),"non trovato"))</f>
        <v/>
      </c>
      <c r="L214">
        <f>IF(F214="",0,1)</f>
        <v>0</v>
      </c>
    </row>
    <row r="215" spans="1:12" x14ac:dyDescent="0.25">
      <c r="A215" s="5"/>
      <c r="B215" s="12"/>
      <c r="C215" t="str">
        <f>IF(A215="","",IF(ISNUMBER(MATCH(A215,'Ingredienti'!$A$5:$A$154,0)),INDEX('Ingredienti'!$B$5:$B$154,MATCH(A215,'Ingredienti'!$A$5:$A$154,0)),IF(ISNUMBER(MATCH(A215,'Ricette base'!$H$5:$H$19,0)),INDEX('Ricette base'!$I$5:$I$19,MATCH(A215,'Ricette base'!$H$5:$H$19,0)),"")))</f>
        <v/>
      </c>
      <c r="D215" s="13" t="str">
        <f>IF(A215="","",IF(ISNUMBER(MATCH(A215,'Ingredienti'!$A$5:$A$154,0)),INDEX('Ingredienti'!$G$5:$G$154,MATCH(A215,'Ingredienti'!$A$5:$A$154,0)),IF(ISNUMBER(MATCH(A215,'Ricette base'!$H$5:$H$19,0)),INDEX('Ricette base'!$J$5:$J$19,MATCH(A215,'Ricette base'!$H$5:$H$19,0)),"")))</f>
        <v/>
      </c>
      <c r="E215" s="15" t="str">
        <f>IF(OR(A215="",NOT(ISNUMBER(B215)),NOT(ISNUMBER(D215))),"",ROUND(B215*D215,2))</f>
        <v/>
      </c>
      <c r="F215" s="10" t="str">
        <f>IF(A215="","",IF(OR(ISNUMBER(MATCH(A215,'Ingredienti'!$A$5:$A$154,0)),ISNUMBER(MATCH(A215,'Ricette base'!$H$5:$H$19,0))),IF(NOT(ISNUMBER(D215)),"prezzo mancante",IF(NOT(ISNUMBER(B215)),"quantità mancante",IF(ISNUMBER(MATCH(A215,'Ingredienti'!$A$5:$A$154,0)),"",IF(INDEX('Ricette base'!$K$5:$K$19,MATCH(A215,'Ricette base'!$H$5:$H$19,0))&gt;0,"ricetta base incompleta","")))),"non trovato"))</f>
        <v/>
      </c>
      <c r="L215">
        <f>IF(F215="",0,1)</f>
        <v>0</v>
      </c>
    </row>
    <row r="216" spans="1:12" x14ac:dyDescent="0.25">
      <c r="A216" s="5"/>
      <c r="B216" s="12"/>
      <c r="C216" t="str">
        <f>IF(A216="","",IF(ISNUMBER(MATCH(A216,'Ingredienti'!$A$5:$A$154,0)),INDEX('Ingredienti'!$B$5:$B$154,MATCH(A216,'Ingredienti'!$A$5:$A$154,0)),IF(ISNUMBER(MATCH(A216,'Ricette base'!$H$5:$H$19,0)),INDEX('Ricette base'!$I$5:$I$19,MATCH(A216,'Ricette base'!$H$5:$H$19,0)),"")))</f>
        <v/>
      </c>
      <c r="D216" s="13" t="str">
        <f>IF(A216="","",IF(ISNUMBER(MATCH(A216,'Ingredienti'!$A$5:$A$154,0)),INDEX('Ingredienti'!$G$5:$G$154,MATCH(A216,'Ingredienti'!$A$5:$A$154,0)),IF(ISNUMBER(MATCH(A216,'Ricette base'!$H$5:$H$19,0)),INDEX('Ricette base'!$J$5:$J$19,MATCH(A216,'Ricette base'!$H$5:$H$19,0)),"")))</f>
        <v/>
      </c>
      <c r="E216" s="15" t="str">
        <f>IF(OR(A216="",NOT(ISNUMBER(B216)),NOT(ISNUMBER(D216))),"",ROUND(B216*D216,2))</f>
        <v/>
      </c>
      <c r="F216" s="10" t="str">
        <f>IF(A216="","",IF(OR(ISNUMBER(MATCH(A216,'Ingredienti'!$A$5:$A$154,0)),ISNUMBER(MATCH(A216,'Ricette base'!$H$5:$H$19,0))),IF(NOT(ISNUMBER(D216)),"prezzo mancante",IF(NOT(ISNUMBER(B216)),"quantità mancante",IF(ISNUMBER(MATCH(A216,'Ingredienti'!$A$5:$A$154,0)),"",IF(INDEX('Ricette base'!$K$5:$K$19,MATCH(A216,'Ricette base'!$H$5:$H$19,0))&gt;0,"ricetta base incompleta","")))),"non trovato"))</f>
        <v/>
      </c>
      <c r="L216">
        <f>IF(F216="",0,1)</f>
        <v>0</v>
      </c>
    </row>
    <row r="217" spans="1:12" x14ac:dyDescent="0.25">
      <c r="A217" s="5"/>
      <c r="B217" s="12"/>
      <c r="C217" t="str">
        <f>IF(A217="","",IF(ISNUMBER(MATCH(A217,'Ingredienti'!$A$5:$A$154,0)),INDEX('Ingredienti'!$B$5:$B$154,MATCH(A217,'Ingredienti'!$A$5:$A$154,0)),IF(ISNUMBER(MATCH(A217,'Ricette base'!$H$5:$H$19,0)),INDEX('Ricette base'!$I$5:$I$19,MATCH(A217,'Ricette base'!$H$5:$H$19,0)),"")))</f>
        <v/>
      </c>
      <c r="D217" s="13" t="str">
        <f>IF(A217="","",IF(ISNUMBER(MATCH(A217,'Ingredienti'!$A$5:$A$154,0)),INDEX('Ingredienti'!$G$5:$G$154,MATCH(A217,'Ingredienti'!$A$5:$A$154,0)),IF(ISNUMBER(MATCH(A217,'Ricette base'!$H$5:$H$19,0)),INDEX('Ricette base'!$J$5:$J$19,MATCH(A217,'Ricette base'!$H$5:$H$19,0)),"")))</f>
        <v/>
      </c>
      <c r="E217" s="15" t="str">
        <f>IF(OR(A217="",NOT(ISNUMBER(B217)),NOT(ISNUMBER(D217))),"",ROUND(B217*D217,2))</f>
        <v/>
      </c>
      <c r="F217" s="10" t="str">
        <f>IF(A217="","",IF(OR(ISNUMBER(MATCH(A217,'Ingredienti'!$A$5:$A$154,0)),ISNUMBER(MATCH(A217,'Ricette base'!$H$5:$H$19,0))),IF(NOT(ISNUMBER(D217)),"prezzo mancante",IF(NOT(ISNUMBER(B217)),"quantità mancante",IF(ISNUMBER(MATCH(A217,'Ingredienti'!$A$5:$A$154,0)),"",IF(INDEX('Ricette base'!$K$5:$K$19,MATCH(A217,'Ricette base'!$H$5:$H$19,0))&gt;0,"ricetta base incompleta","")))),"non trovato"))</f>
        <v/>
      </c>
      <c r="L217">
        <f>IF(F217="",0,1)</f>
        <v>0</v>
      </c>
    </row>
    <row r="218" spans="1:12" x14ac:dyDescent="0.25">
      <c r="A218" s="5"/>
      <c r="B218" s="12"/>
      <c r="C218" t="str">
        <f>IF(A218="","",IF(ISNUMBER(MATCH(A218,'Ingredienti'!$A$5:$A$154,0)),INDEX('Ingredienti'!$B$5:$B$154,MATCH(A218,'Ingredienti'!$A$5:$A$154,0)),IF(ISNUMBER(MATCH(A218,'Ricette base'!$H$5:$H$19,0)),INDEX('Ricette base'!$I$5:$I$19,MATCH(A218,'Ricette base'!$H$5:$H$19,0)),"")))</f>
        <v/>
      </c>
      <c r="D218" s="13" t="str">
        <f>IF(A218="","",IF(ISNUMBER(MATCH(A218,'Ingredienti'!$A$5:$A$154,0)),INDEX('Ingredienti'!$G$5:$G$154,MATCH(A218,'Ingredienti'!$A$5:$A$154,0)),IF(ISNUMBER(MATCH(A218,'Ricette base'!$H$5:$H$19,0)),INDEX('Ricette base'!$J$5:$J$19,MATCH(A218,'Ricette base'!$H$5:$H$19,0)),"")))</f>
        <v/>
      </c>
      <c r="E218" s="15" t="str">
        <f>IF(OR(A218="",NOT(ISNUMBER(B218)),NOT(ISNUMBER(D218))),"",ROUND(B218*D218,2))</f>
        <v/>
      </c>
      <c r="F218" s="10" t="str">
        <f>IF(A218="","",IF(OR(ISNUMBER(MATCH(A218,'Ingredienti'!$A$5:$A$154,0)),ISNUMBER(MATCH(A218,'Ricette base'!$H$5:$H$19,0))),IF(NOT(ISNUMBER(D218)),"prezzo mancante",IF(NOT(ISNUMBER(B218)),"quantità mancante",IF(ISNUMBER(MATCH(A218,'Ingredienti'!$A$5:$A$154,0)),"",IF(INDEX('Ricette base'!$K$5:$K$19,MATCH(A218,'Ricette base'!$H$5:$H$19,0))&gt;0,"ricetta base incompleta","")))),"non trovato"))</f>
        <v/>
      </c>
      <c r="L218">
        <f>IF(F218="",0,1)</f>
        <v>0</v>
      </c>
    </row>
    <row r="219" spans="1:12" x14ac:dyDescent="0.25">
      <c r="A219" s="5"/>
      <c r="B219" s="12"/>
      <c r="C219" t="str">
        <f>IF(A219="","",IF(ISNUMBER(MATCH(A219,'Ingredienti'!$A$5:$A$154,0)),INDEX('Ingredienti'!$B$5:$B$154,MATCH(A219,'Ingredienti'!$A$5:$A$154,0)),IF(ISNUMBER(MATCH(A219,'Ricette base'!$H$5:$H$19,0)),INDEX('Ricette base'!$I$5:$I$19,MATCH(A219,'Ricette base'!$H$5:$H$19,0)),"")))</f>
        <v/>
      </c>
      <c r="D219" s="13" t="str">
        <f>IF(A219="","",IF(ISNUMBER(MATCH(A219,'Ingredienti'!$A$5:$A$154,0)),INDEX('Ingredienti'!$G$5:$G$154,MATCH(A219,'Ingredienti'!$A$5:$A$154,0)),IF(ISNUMBER(MATCH(A219,'Ricette base'!$H$5:$H$19,0)),INDEX('Ricette base'!$J$5:$J$19,MATCH(A219,'Ricette base'!$H$5:$H$19,0)),"")))</f>
        <v/>
      </c>
      <c r="E219" s="15" t="str">
        <f>IF(OR(A219="",NOT(ISNUMBER(B219)),NOT(ISNUMBER(D219))),"",ROUND(B219*D219,2))</f>
        <v/>
      </c>
      <c r="F219" s="10" t="str">
        <f>IF(A219="","",IF(OR(ISNUMBER(MATCH(A219,'Ingredienti'!$A$5:$A$154,0)),ISNUMBER(MATCH(A219,'Ricette base'!$H$5:$H$19,0))),IF(NOT(ISNUMBER(D219)),"prezzo mancante",IF(NOT(ISNUMBER(B219)),"quantità mancante",IF(ISNUMBER(MATCH(A219,'Ingredienti'!$A$5:$A$154,0)),"",IF(INDEX('Ricette base'!$K$5:$K$19,MATCH(A219,'Ricette base'!$H$5:$H$19,0))&gt;0,"ricetta base incompleta","")))),"non trovato"))</f>
        <v/>
      </c>
      <c r="L219">
        <f>IF(F219="",0,1)</f>
        <v>0</v>
      </c>
    </row>
    <row r="220" spans="1:12" x14ac:dyDescent="0.25">
      <c r="A220" s="5"/>
      <c r="B220" s="12"/>
      <c r="C220" t="str">
        <f>IF(A220="","",IF(ISNUMBER(MATCH(A220,'Ingredienti'!$A$5:$A$154,0)),INDEX('Ingredienti'!$B$5:$B$154,MATCH(A220,'Ingredienti'!$A$5:$A$154,0)),IF(ISNUMBER(MATCH(A220,'Ricette base'!$H$5:$H$19,0)),INDEX('Ricette base'!$I$5:$I$19,MATCH(A220,'Ricette base'!$H$5:$H$19,0)),"")))</f>
        <v/>
      </c>
      <c r="D220" s="13" t="str">
        <f>IF(A220="","",IF(ISNUMBER(MATCH(A220,'Ingredienti'!$A$5:$A$154,0)),INDEX('Ingredienti'!$G$5:$G$154,MATCH(A220,'Ingredienti'!$A$5:$A$154,0)),IF(ISNUMBER(MATCH(A220,'Ricette base'!$H$5:$H$19,0)),INDEX('Ricette base'!$J$5:$J$19,MATCH(A220,'Ricette base'!$H$5:$H$19,0)),"")))</f>
        <v/>
      </c>
      <c r="E220" s="15" t="str">
        <f>IF(OR(A220="",NOT(ISNUMBER(B220)),NOT(ISNUMBER(D220))),"",ROUND(B220*D220,2))</f>
        <v/>
      </c>
      <c r="F220" s="10" t="str">
        <f>IF(A220="","",IF(OR(ISNUMBER(MATCH(A220,'Ingredienti'!$A$5:$A$154,0)),ISNUMBER(MATCH(A220,'Ricette base'!$H$5:$H$19,0))),IF(NOT(ISNUMBER(D220)),"prezzo mancante",IF(NOT(ISNUMBER(B220)),"quantità mancante",IF(ISNUMBER(MATCH(A220,'Ingredienti'!$A$5:$A$154,0)),"",IF(INDEX('Ricette base'!$K$5:$K$19,MATCH(A220,'Ricette base'!$H$5:$H$19,0))&gt;0,"ricetta base incompleta","")))),"non trovato"))</f>
        <v/>
      </c>
      <c r="L220">
        <f>IF(F220="",0,1)</f>
        <v>0</v>
      </c>
    </row>
    <row r="221" spans="1:12" x14ac:dyDescent="0.25">
      <c r="A221" s="5"/>
      <c r="B221" s="12"/>
      <c r="C221" t="str">
        <f>IF(A221="","",IF(ISNUMBER(MATCH(A221,'Ingredienti'!$A$5:$A$154,0)),INDEX('Ingredienti'!$B$5:$B$154,MATCH(A221,'Ingredienti'!$A$5:$A$154,0)),IF(ISNUMBER(MATCH(A221,'Ricette base'!$H$5:$H$19,0)),INDEX('Ricette base'!$I$5:$I$19,MATCH(A221,'Ricette base'!$H$5:$H$19,0)),"")))</f>
        <v/>
      </c>
      <c r="D221" s="13" t="str">
        <f>IF(A221="","",IF(ISNUMBER(MATCH(A221,'Ingredienti'!$A$5:$A$154,0)),INDEX('Ingredienti'!$G$5:$G$154,MATCH(A221,'Ingredienti'!$A$5:$A$154,0)),IF(ISNUMBER(MATCH(A221,'Ricette base'!$H$5:$H$19,0)),INDEX('Ricette base'!$J$5:$J$19,MATCH(A221,'Ricette base'!$H$5:$H$19,0)),"")))</f>
        <v/>
      </c>
      <c r="E221" s="15" t="str">
        <f>IF(OR(A221="",NOT(ISNUMBER(B221)),NOT(ISNUMBER(D221))),"",ROUND(B221*D221,2))</f>
        <v/>
      </c>
      <c r="F221" s="10" t="str">
        <f>IF(A221="","",IF(OR(ISNUMBER(MATCH(A221,'Ingredienti'!$A$5:$A$154,0)),ISNUMBER(MATCH(A221,'Ricette base'!$H$5:$H$19,0))),IF(NOT(ISNUMBER(D221)),"prezzo mancante",IF(NOT(ISNUMBER(B221)),"quantità mancante",IF(ISNUMBER(MATCH(A221,'Ingredienti'!$A$5:$A$154,0)),"",IF(INDEX('Ricette base'!$K$5:$K$19,MATCH(A221,'Ricette base'!$H$5:$H$19,0))&gt;0,"ricetta base incompleta","")))),"non trovato"))</f>
        <v/>
      </c>
      <c r="L221">
        <f>IF(F221="",0,1)</f>
        <v>0</v>
      </c>
    </row>
    <row r="222" spans="1:5" x14ac:dyDescent="0.25">
      <c r="A222" s="16" t="s">
        <v>47</v>
      </c>
      <c r="E222" s="9" t="str">
        <f>IF(A205="","",ROUND(SUM(E207:E221),2))</f>
        <v/>
      </c>
    </row>
    <row r="223" spans="1:5" x14ac:dyDescent="0.25">
      <c r="A223" s="16" t="s">
        <v>50</v>
      </c>
      <c r="E223" s="9" t="str">
        <f>IF(OR(A205="",NOT(ISNUMBER(C205))),"",IF(C205&lt;=0,"",ROUND(E222/C205,2)))</f>
        <v/>
      </c>
    </row>
    <row r="225" spans="1:5" x14ac:dyDescent="0.25">
      <c r="A225" s="11"/>
      <c r="B225" s="2" t="s">
        <v>52</v>
      </c>
      <c r="C225" s="5"/>
      <c r="D225" s="2" t="str">
        <f>IF(C225=1,"porzione","porzioni")</f>
        <v>porzioni</v>
      </c>
      <c r="E225" s="10" t="str">
        <f>IF(A225="","",IF(COUNTIF($H$5:$H$34,A225)&gt;1,"nome doppio, conta solo il primo",IF(NOT(ISNUMBER(C225)),"«dà … porzioni» mancante",IF(C225&lt;=0,"«dà … porzioni» mancante",IF(SUM(L227:L241)&gt;0,"controllare le righe con avviso","")))))</f>
        <v/>
      </c>
    </row>
    <row r="226" spans="1:6" x14ac:dyDescent="0.25">
      <c r="A226" s="4" t="s">
        <v>43</v>
      </c>
      <c r="B226" s="4" t="s">
        <v>44</v>
      </c>
      <c r="C226" s="4" t="s">
        <v>18</v>
      </c>
      <c r="D226" s="4" t="s">
        <v>45</v>
      </c>
      <c r="E226" s="4" t="s">
        <v>46</v>
      </c>
      <c r="F226" s="4" t="s">
        <v>24</v>
      </c>
    </row>
    <row r="227" spans="1:12" x14ac:dyDescent="0.25">
      <c r="A227" s="5"/>
      <c r="B227" s="12"/>
      <c r="C227" t="str">
        <f>IF(A227="","",IF(ISNUMBER(MATCH(A227,'Ingredienti'!$A$5:$A$154,0)),INDEX('Ingredienti'!$B$5:$B$154,MATCH(A227,'Ingredienti'!$A$5:$A$154,0)),IF(ISNUMBER(MATCH(A227,'Ricette base'!$H$5:$H$19,0)),INDEX('Ricette base'!$I$5:$I$19,MATCH(A227,'Ricette base'!$H$5:$H$19,0)),"")))</f>
        <v/>
      </c>
      <c r="D227" s="13" t="str">
        <f>IF(A227="","",IF(ISNUMBER(MATCH(A227,'Ingredienti'!$A$5:$A$154,0)),INDEX('Ingredienti'!$G$5:$G$154,MATCH(A227,'Ingredienti'!$A$5:$A$154,0)),IF(ISNUMBER(MATCH(A227,'Ricette base'!$H$5:$H$19,0)),INDEX('Ricette base'!$J$5:$J$19,MATCH(A227,'Ricette base'!$H$5:$H$19,0)),"")))</f>
        <v/>
      </c>
      <c r="E227" s="15" t="str">
        <f>IF(OR(A227="",NOT(ISNUMBER(B227)),NOT(ISNUMBER(D227))),"",ROUND(B227*D227,2))</f>
        <v/>
      </c>
      <c r="F227" s="10" t="str">
        <f>IF(A227="","",IF(OR(ISNUMBER(MATCH(A227,'Ingredienti'!$A$5:$A$154,0)),ISNUMBER(MATCH(A227,'Ricette base'!$H$5:$H$19,0))),IF(NOT(ISNUMBER(D227)),"prezzo mancante",IF(NOT(ISNUMBER(B227)),"quantità mancante",IF(ISNUMBER(MATCH(A227,'Ingredienti'!$A$5:$A$154,0)),"",IF(INDEX('Ricette base'!$K$5:$K$19,MATCH(A227,'Ricette base'!$H$5:$H$19,0))&gt;0,"ricetta base incompleta","")))),"non trovato"))</f>
        <v/>
      </c>
      <c r="L227">
        <f>IF(F227="",0,1)</f>
        <v>0</v>
      </c>
    </row>
    <row r="228" spans="1:12" x14ac:dyDescent="0.25">
      <c r="A228" s="5"/>
      <c r="B228" s="12"/>
      <c r="C228" t="str">
        <f>IF(A228="","",IF(ISNUMBER(MATCH(A228,'Ingredienti'!$A$5:$A$154,0)),INDEX('Ingredienti'!$B$5:$B$154,MATCH(A228,'Ingredienti'!$A$5:$A$154,0)),IF(ISNUMBER(MATCH(A228,'Ricette base'!$H$5:$H$19,0)),INDEX('Ricette base'!$I$5:$I$19,MATCH(A228,'Ricette base'!$H$5:$H$19,0)),"")))</f>
        <v/>
      </c>
      <c r="D228" s="13" t="str">
        <f>IF(A228="","",IF(ISNUMBER(MATCH(A228,'Ingredienti'!$A$5:$A$154,0)),INDEX('Ingredienti'!$G$5:$G$154,MATCH(A228,'Ingredienti'!$A$5:$A$154,0)),IF(ISNUMBER(MATCH(A228,'Ricette base'!$H$5:$H$19,0)),INDEX('Ricette base'!$J$5:$J$19,MATCH(A228,'Ricette base'!$H$5:$H$19,0)),"")))</f>
        <v/>
      </c>
      <c r="E228" s="15" t="str">
        <f>IF(OR(A228="",NOT(ISNUMBER(B228)),NOT(ISNUMBER(D228))),"",ROUND(B228*D228,2))</f>
        <v/>
      </c>
      <c r="F228" s="10" t="str">
        <f>IF(A228="","",IF(OR(ISNUMBER(MATCH(A228,'Ingredienti'!$A$5:$A$154,0)),ISNUMBER(MATCH(A228,'Ricette base'!$H$5:$H$19,0))),IF(NOT(ISNUMBER(D228)),"prezzo mancante",IF(NOT(ISNUMBER(B228)),"quantità mancante",IF(ISNUMBER(MATCH(A228,'Ingredienti'!$A$5:$A$154,0)),"",IF(INDEX('Ricette base'!$K$5:$K$19,MATCH(A228,'Ricette base'!$H$5:$H$19,0))&gt;0,"ricetta base incompleta","")))),"non trovato"))</f>
        <v/>
      </c>
      <c r="L228">
        <f>IF(F228="",0,1)</f>
        <v>0</v>
      </c>
    </row>
    <row r="229" spans="1:12" x14ac:dyDescent="0.25">
      <c r="A229" s="5"/>
      <c r="B229" s="12"/>
      <c r="C229" t="str">
        <f>IF(A229="","",IF(ISNUMBER(MATCH(A229,'Ingredienti'!$A$5:$A$154,0)),INDEX('Ingredienti'!$B$5:$B$154,MATCH(A229,'Ingredienti'!$A$5:$A$154,0)),IF(ISNUMBER(MATCH(A229,'Ricette base'!$H$5:$H$19,0)),INDEX('Ricette base'!$I$5:$I$19,MATCH(A229,'Ricette base'!$H$5:$H$19,0)),"")))</f>
        <v/>
      </c>
      <c r="D229" s="13" t="str">
        <f>IF(A229="","",IF(ISNUMBER(MATCH(A229,'Ingredienti'!$A$5:$A$154,0)),INDEX('Ingredienti'!$G$5:$G$154,MATCH(A229,'Ingredienti'!$A$5:$A$154,0)),IF(ISNUMBER(MATCH(A229,'Ricette base'!$H$5:$H$19,0)),INDEX('Ricette base'!$J$5:$J$19,MATCH(A229,'Ricette base'!$H$5:$H$19,0)),"")))</f>
        <v/>
      </c>
      <c r="E229" s="15" t="str">
        <f>IF(OR(A229="",NOT(ISNUMBER(B229)),NOT(ISNUMBER(D229))),"",ROUND(B229*D229,2))</f>
        <v/>
      </c>
      <c r="F229" s="10" t="str">
        <f>IF(A229="","",IF(OR(ISNUMBER(MATCH(A229,'Ingredienti'!$A$5:$A$154,0)),ISNUMBER(MATCH(A229,'Ricette base'!$H$5:$H$19,0))),IF(NOT(ISNUMBER(D229)),"prezzo mancante",IF(NOT(ISNUMBER(B229)),"quantità mancante",IF(ISNUMBER(MATCH(A229,'Ingredienti'!$A$5:$A$154,0)),"",IF(INDEX('Ricette base'!$K$5:$K$19,MATCH(A229,'Ricette base'!$H$5:$H$19,0))&gt;0,"ricetta base incompleta","")))),"non trovato"))</f>
        <v/>
      </c>
      <c r="L229">
        <f>IF(F229="",0,1)</f>
        <v>0</v>
      </c>
    </row>
    <row r="230" spans="1:12" x14ac:dyDescent="0.25">
      <c r="A230" s="5"/>
      <c r="B230" s="12"/>
      <c r="C230" t="str">
        <f>IF(A230="","",IF(ISNUMBER(MATCH(A230,'Ingredienti'!$A$5:$A$154,0)),INDEX('Ingredienti'!$B$5:$B$154,MATCH(A230,'Ingredienti'!$A$5:$A$154,0)),IF(ISNUMBER(MATCH(A230,'Ricette base'!$H$5:$H$19,0)),INDEX('Ricette base'!$I$5:$I$19,MATCH(A230,'Ricette base'!$H$5:$H$19,0)),"")))</f>
        <v/>
      </c>
      <c r="D230" s="13" t="str">
        <f>IF(A230="","",IF(ISNUMBER(MATCH(A230,'Ingredienti'!$A$5:$A$154,0)),INDEX('Ingredienti'!$G$5:$G$154,MATCH(A230,'Ingredienti'!$A$5:$A$154,0)),IF(ISNUMBER(MATCH(A230,'Ricette base'!$H$5:$H$19,0)),INDEX('Ricette base'!$J$5:$J$19,MATCH(A230,'Ricette base'!$H$5:$H$19,0)),"")))</f>
        <v/>
      </c>
      <c r="E230" s="15" t="str">
        <f>IF(OR(A230="",NOT(ISNUMBER(B230)),NOT(ISNUMBER(D230))),"",ROUND(B230*D230,2))</f>
        <v/>
      </c>
      <c r="F230" s="10" t="str">
        <f>IF(A230="","",IF(OR(ISNUMBER(MATCH(A230,'Ingredienti'!$A$5:$A$154,0)),ISNUMBER(MATCH(A230,'Ricette base'!$H$5:$H$19,0))),IF(NOT(ISNUMBER(D230)),"prezzo mancante",IF(NOT(ISNUMBER(B230)),"quantità mancante",IF(ISNUMBER(MATCH(A230,'Ingredienti'!$A$5:$A$154,0)),"",IF(INDEX('Ricette base'!$K$5:$K$19,MATCH(A230,'Ricette base'!$H$5:$H$19,0))&gt;0,"ricetta base incompleta","")))),"non trovato"))</f>
        <v/>
      </c>
      <c r="L230">
        <f>IF(F230="",0,1)</f>
        <v>0</v>
      </c>
    </row>
    <row r="231" spans="1:12" x14ac:dyDescent="0.25">
      <c r="A231" s="5"/>
      <c r="B231" s="12"/>
      <c r="C231" t="str">
        <f>IF(A231="","",IF(ISNUMBER(MATCH(A231,'Ingredienti'!$A$5:$A$154,0)),INDEX('Ingredienti'!$B$5:$B$154,MATCH(A231,'Ingredienti'!$A$5:$A$154,0)),IF(ISNUMBER(MATCH(A231,'Ricette base'!$H$5:$H$19,0)),INDEX('Ricette base'!$I$5:$I$19,MATCH(A231,'Ricette base'!$H$5:$H$19,0)),"")))</f>
        <v/>
      </c>
      <c r="D231" s="13" t="str">
        <f>IF(A231="","",IF(ISNUMBER(MATCH(A231,'Ingredienti'!$A$5:$A$154,0)),INDEX('Ingredienti'!$G$5:$G$154,MATCH(A231,'Ingredienti'!$A$5:$A$154,0)),IF(ISNUMBER(MATCH(A231,'Ricette base'!$H$5:$H$19,0)),INDEX('Ricette base'!$J$5:$J$19,MATCH(A231,'Ricette base'!$H$5:$H$19,0)),"")))</f>
        <v/>
      </c>
      <c r="E231" s="15" t="str">
        <f>IF(OR(A231="",NOT(ISNUMBER(B231)),NOT(ISNUMBER(D231))),"",ROUND(B231*D231,2))</f>
        <v/>
      </c>
      <c r="F231" s="10" t="str">
        <f>IF(A231="","",IF(OR(ISNUMBER(MATCH(A231,'Ingredienti'!$A$5:$A$154,0)),ISNUMBER(MATCH(A231,'Ricette base'!$H$5:$H$19,0))),IF(NOT(ISNUMBER(D231)),"prezzo mancante",IF(NOT(ISNUMBER(B231)),"quantità mancante",IF(ISNUMBER(MATCH(A231,'Ingredienti'!$A$5:$A$154,0)),"",IF(INDEX('Ricette base'!$K$5:$K$19,MATCH(A231,'Ricette base'!$H$5:$H$19,0))&gt;0,"ricetta base incompleta","")))),"non trovato"))</f>
        <v/>
      </c>
      <c r="L231">
        <f>IF(F231="",0,1)</f>
        <v>0</v>
      </c>
    </row>
    <row r="232" spans="1:12" x14ac:dyDescent="0.25">
      <c r="A232" s="5"/>
      <c r="B232" s="12"/>
      <c r="C232" t="str">
        <f>IF(A232="","",IF(ISNUMBER(MATCH(A232,'Ingredienti'!$A$5:$A$154,0)),INDEX('Ingredienti'!$B$5:$B$154,MATCH(A232,'Ingredienti'!$A$5:$A$154,0)),IF(ISNUMBER(MATCH(A232,'Ricette base'!$H$5:$H$19,0)),INDEX('Ricette base'!$I$5:$I$19,MATCH(A232,'Ricette base'!$H$5:$H$19,0)),"")))</f>
        <v/>
      </c>
      <c r="D232" s="13" t="str">
        <f>IF(A232="","",IF(ISNUMBER(MATCH(A232,'Ingredienti'!$A$5:$A$154,0)),INDEX('Ingredienti'!$G$5:$G$154,MATCH(A232,'Ingredienti'!$A$5:$A$154,0)),IF(ISNUMBER(MATCH(A232,'Ricette base'!$H$5:$H$19,0)),INDEX('Ricette base'!$J$5:$J$19,MATCH(A232,'Ricette base'!$H$5:$H$19,0)),"")))</f>
        <v/>
      </c>
      <c r="E232" s="15" t="str">
        <f>IF(OR(A232="",NOT(ISNUMBER(B232)),NOT(ISNUMBER(D232))),"",ROUND(B232*D232,2))</f>
        <v/>
      </c>
      <c r="F232" s="10" t="str">
        <f>IF(A232="","",IF(OR(ISNUMBER(MATCH(A232,'Ingredienti'!$A$5:$A$154,0)),ISNUMBER(MATCH(A232,'Ricette base'!$H$5:$H$19,0))),IF(NOT(ISNUMBER(D232)),"prezzo mancante",IF(NOT(ISNUMBER(B232)),"quantità mancante",IF(ISNUMBER(MATCH(A232,'Ingredienti'!$A$5:$A$154,0)),"",IF(INDEX('Ricette base'!$K$5:$K$19,MATCH(A232,'Ricette base'!$H$5:$H$19,0))&gt;0,"ricetta base incompleta","")))),"non trovato"))</f>
        <v/>
      </c>
      <c r="L232">
        <f>IF(F232="",0,1)</f>
        <v>0</v>
      </c>
    </row>
    <row r="233" spans="1:12" x14ac:dyDescent="0.25">
      <c r="A233" s="5"/>
      <c r="B233" s="12"/>
      <c r="C233" t="str">
        <f>IF(A233="","",IF(ISNUMBER(MATCH(A233,'Ingredienti'!$A$5:$A$154,0)),INDEX('Ingredienti'!$B$5:$B$154,MATCH(A233,'Ingredienti'!$A$5:$A$154,0)),IF(ISNUMBER(MATCH(A233,'Ricette base'!$H$5:$H$19,0)),INDEX('Ricette base'!$I$5:$I$19,MATCH(A233,'Ricette base'!$H$5:$H$19,0)),"")))</f>
        <v/>
      </c>
      <c r="D233" s="13" t="str">
        <f>IF(A233="","",IF(ISNUMBER(MATCH(A233,'Ingredienti'!$A$5:$A$154,0)),INDEX('Ingredienti'!$G$5:$G$154,MATCH(A233,'Ingredienti'!$A$5:$A$154,0)),IF(ISNUMBER(MATCH(A233,'Ricette base'!$H$5:$H$19,0)),INDEX('Ricette base'!$J$5:$J$19,MATCH(A233,'Ricette base'!$H$5:$H$19,0)),"")))</f>
        <v/>
      </c>
      <c r="E233" s="15" t="str">
        <f>IF(OR(A233="",NOT(ISNUMBER(B233)),NOT(ISNUMBER(D233))),"",ROUND(B233*D233,2))</f>
        <v/>
      </c>
      <c r="F233" s="10" t="str">
        <f>IF(A233="","",IF(OR(ISNUMBER(MATCH(A233,'Ingredienti'!$A$5:$A$154,0)),ISNUMBER(MATCH(A233,'Ricette base'!$H$5:$H$19,0))),IF(NOT(ISNUMBER(D233)),"prezzo mancante",IF(NOT(ISNUMBER(B233)),"quantità mancante",IF(ISNUMBER(MATCH(A233,'Ingredienti'!$A$5:$A$154,0)),"",IF(INDEX('Ricette base'!$K$5:$K$19,MATCH(A233,'Ricette base'!$H$5:$H$19,0))&gt;0,"ricetta base incompleta","")))),"non trovato"))</f>
        <v/>
      </c>
      <c r="L233">
        <f>IF(F233="",0,1)</f>
        <v>0</v>
      </c>
    </row>
    <row r="234" spans="1:12" x14ac:dyDescent="0.25">
      <c r="A234" s="5"/>
      <c r="B234" s="12"/>
      <c r="C234" t="str">
        <f>IF(A234="","",IF(ISNUMBER(MATCH(A234,'Ingredienti'!$A$5:$A$154,0)),INDEX('Ingredienti'!$B$5:$B$154,MATCH(A234,'Ingredienti'!$A$5:$A$154,0)),IF(ISNUMBER(MATCH(A234,'Ricette base'!$H$5:$H$19,0)),INDEX('Ricette base'!$I$5:$I$19,MATCH(A234,'Ricette base'!$H$5:$H$19,0)),"")))</f>
        <v/>
      </c>
      <c r="D234" s="13" t="str">
        <f>IF(A234="","",IF(ISNUMBER(MATCH(A234,'Ingredienti'!$A$5:$A$154,0)),INDEX('Ingredienti'!$G$5:$G$154,MATCH(A234,'Ingredienti'!$A$5:$A$154,0)),IF(ISNUMBER(MATCH(A234,'Ricette base'!$H$5:$H$19,0)),INDEX('Ricette base'!$J$5:$J$19,MATCH(A234,'Ricette base'!$H$5:$H$19,0)),"")))</f>
        <v/>
      </c>
      <c r="E234" s="15" t="str">
        <f>IF(OR(A234="",NOT(ISNUMBER(B234)),NOT(ISNUMBER(D234))),"",ROUND(B234*D234,2))</f>
        <v/>
      </c>
      <c r="F234" s="10" t="str">
        <f>IF(A234="","",IF(OR(ISNUMBER(MATCH(A234,'Ingredienti'!$A$5:$A$154,0)),ISNUMBER(MATCH(A234,'Ricette base'!$H$5:$H$19,0))),IF(NOT(ISNUMBER(D234)),"prezzo mancante",IF(NOT(ISNUMBER(B234)),"quantità mancante",IF(ISNUMBER(MATCH(A234,'Ingredienti'!$A$5:$A$154,0)),"",IF(INDEX('Ricette base'!$K$5:$K$19,MATCH(A234,'Ricette base'!$H$5:$H$19,0))&gt;0,"ricetta base incompleta","")))),"non trovato"))</f>
        <v/>
      </c>
      <c r="L234">
        <f>IF(F234="",0,1)</f>
        <v>0</v>
      </c>
    </row>
    <row r="235" spans="1:12" x14ac:dyDescent="0.25">
      <c r="A235" s="5"/>
      <c r="B235" s="12"/>
      <c r="C235" t="str">
        <f>IF(A235="","",IF(ISNUMBER(MATCH(A235,'Ingredienti'!$A$5:$A$154,0)),INDEX('Ingredienti'!$B$5:$B$154,MATCH(A235,'Ingredienti'!$A$5:$A$154,0)),IF(ISNUMBER(MATCH(A235,'Ricette base'!$H$5:$H$19,0)),INDEX('Ricette base'!$I$5:$I$19,MATCH(A235,'Ricette base'!$H$5:$H$19,0)),"")))</f>
        <v/>
      </c>
      <c r="D235" s="13" t="str">
        <f>IF(A235="","",IF(ISNUMBER(MATCH(A235,'Ingredienti'!$A$5:$A$154,0)),INDEX('Ingredienti'!$G$5:$G$154,MATCH(A235,'Ingredienti'!$A$5:$A$154,0)),IF(ISNUMBER(MATCH(A235,'Ricette base'!$H$5:$H$19,0)),INDEX('Ricette base'!$J$5:$J$19,MATCH(A235,'Ricette base'!$H$5:$H$19,0)),"")))</f>
        <v/>
      </c>
      <c r="E235" s="15" t="str">
        <f>IF(OR(A235="",NOT(ISNUMBER(B235)),NOT(ISNUMBER(D235))),"",ROUND(B235*D235,2))</f>
        <v/>
      </c>
      <c r="F235" s="10" t="str">
        <f>IF(A235="","",IF(OR(ISNUMBER(MATCH(A235,'Ingredienti'!$A$5:$A$154,0)),ISNUMBER(MATCH(A235,'Ricette base'!$H$5:$H$19,0))),IF(NOT(ISNUMBER(D235)),"prezzo mancante",IF(NOT(ISNUMBER(B235)),"quantità mancante",IF(ISNUMBER(MATCH(A235,'Ingredienti'!$A$5:$A$154,0)),"",IF(INDEX('Ricette base'!$K$5:$K$19,MATCH(A235,'Ricette base'!$H$5:$H$19,0))&gt;0,"ricetta base incompleta","")))),"non trovato"))</f>
        <v/>
      </c>
      <c r="L235">
        <f>IF(F235="",0,1)</f>
        <v>0</v>
      </c>
    </row>
    <row r="236" spans="1:12" x14ac:dyDescent="0.25">
      <c r="A236" s="5"/>
      <c r="B236" s="12"/>
      <c r="C236" t="str">
        <f>IF(A236="","",IF(ISNUMBER(MATCH(A236,'Ingredienti'!$A$5:$A$154,0)),INDEX('Ingredienti'!$B$5:$B$154,MATCH(A236,'Ingredienti'!$A$5:$A$154,0)),IF(ISNUMBER(MATCH(A236,'Ricette base'!$H$5:$H$19,0)),INDEX('Ricette base'!$I$5:$I$19,MATCH(A236,'Ricette base'!$H$5:$H$19,0)),"")))</f>
        <v/>
      </c>
      <c r="D236" s="13" t="str">
        <f>IF(A236="","",IF(ISNUMBER(MATCH(A236,'Ingredienti'!$A$5:$A$154,0)),INDEX('Ingredienti'!$G$5:$G$154,MATCH(A236,'Ingredienti'!$A$5:$A$154,0)),IF(ISNUMBER(MATCH(A236,'Ricette base'!$H$5:$H$19,0)),INDEX('Ricette base'!$J$5:$J$19,MATCH(A236,'Ricette base'!$H$5:$H$19,0)),"")))</f>
        <v/>
      </c>
      <c r="E236" s="15" t="str">
        <f>IF(OR(A236="",NOT(ISNUMBER(B236)),NOT(ISNUMBER(D236))),"",ROUND(B236*D236,2))</f>
        <v/>
      </c>
      <c r="F236" s="10" t="str">
        <f>IF(A236="","",IF(OR(ISNUMBER(MATCH(A236,'Ingredienti'!$A$5:$A$154,0)),ISNUMBER(MATCH(A236,'Ricette base'!$H$5:$H$19,0))),IF(NOT(ISNUMBER(D236)),"prezzo mancante",IF(NOT(ISNUMBER(B236)),"quantità mancante",IF(ISNUMBER(MATCH(A236,'Ingredienti'!$A$5:$A$154,0)),"",IF(INDEX('Ricette base'!$K$5:$K$19,MATCH(A236,'Ricette base'!$H$5:$H$19,0))&gt;0,"ricetta base incompleta","")))),"non trovato"))</f>
        <v/>
      </c>
      <c r="L236">
        <f>IF(F236="",0,1)</f>
        <v>0</v>
      </c>
    </row>
    <row r="237" spans="1:12" x14ac:dyDescent="0.25">
      <c r="A237" s="5"/>
      <c r="B237" s="12"/>
      <c r="C237" t="str">
        <f>IF(A237="","",IF(ISNUMBER(MATCH(A237,'Ingredienti'!$A$5:$A$154,0)),INDEX('Ingredienti'!$B$5:$B$154,MATCH(A237,'Ingredienti'!$A$5:$A$154,0)),IF(ISNUMBER(MATCH(A237,'Ricette base'!$H$5:$H$19,0)),INDEX('Ricette base'!$I$5:$I$19,MATCH(A237,'Ricette base'!$H$5:$H$19,0)),"")))</f>
        <v/>
      </c>
      <c r="D237" s="13" t="str">
        <f>IF(A237="","",IF(ISNUMBER(MATCH(A237,'Ingredienti'!$A$5:$A$154,0)),INDEX('Ingredienti'!$G$5:$G$154,MATCH(A237,'Ingredienti'!$A$5:$A$154,0)),IF(ISNUMBER(MATCH(A237,'Ricette base'!$H$5:$H$19,0)),INDEX('Ricette base'!$J$5:$J$19,MATCH(A237,'Ricette base'!$H$5:$H$19,0)),"")))</f>
        <v/>
      </c>
      <c r="E237" s="15" t="str">
        <f>IF(OR(A237="",NOT(ISNUMBER(B237)),NOT(ISNUMBER(D237))),"",ROUND(B237*D237,2))</f>
        <v/>
      </c>
      <c r="F237" s="10" t="str">
        <f>IF(A237="","",IF(OR(ISNUMBER(MATCH(A237,'Ingredienti'!$A$5:$A$154,0)),ISNUMBER(MATCH(A237,'Ricette base'!$H$5:$H$19,0))),IF(NOT(ISNUMBER(D237)),"prezzo mancante",IF(NOT(ISNUMBER(B237)),"quantità mancante",IF(ISNUMBER(MATCH(A237,'Ingredienti'!$A$5:$A$154,0)),"",IF(INDEX('Ricette base'!$K$5:$K$19,MATCH(A237,'Ricette base'!$H$5:$H$19,0))&gt;0,"ricetta base incompleta","")))),"non trovato"))</f>
        <v/>
      </c>
      <c r="L237">
        <f>IF(F237="",0,1)</f>
        <v>0</v>
      </c>
    </row>
    <row r="238" spans="1:12" x14ac:dyDescent="0.25">
      <c r="A238" s="5"/>
      <c r="B238" s="12"/>
      <c r="C238" t="str">
        <f>IF(A238="","",IF(ISNUMBER(MATCH(A238,'Ingredienti'!$A$5:$A$154,0)),INDEX('Ingredienti'!$B$5:$B$154,MATCH(A238,'Ingredienti'!$A$5:$A$154,0)),IF(ISNUMBER(MATCH(A238,'Ricette base'!$H$5:$H$19,0)),INDEX('Ricette base'!$I$5:$I$19,MATCH(A238,'Ricette base'!$H$5:$H$19,0)),"")))</f>
        <v/>
      </c>
      <c r="D238" s="13" t="str">
        <f>IF(A238="","",IF(ISNUMBER(MATCH(A238,'Ingredienti'!$A$5:$A$154,0)),INDEX('Ingredienti'!$G$5:$G$154,MATCH(A238,'Ingredienti'!$A$5:$A$154,0)),IF(ISNUMBER(MATCH(A238,'Ricette base'!$H$5:$H$19,0)),INDEX('Ricette base'!$J$5:$J$19,MATCH(A238,'Ricette base'!$H$5:$H$19,0)),"")))</f>
        <v/>
      </c>
      <c r="E238" s="15" t="str">
        <f>IF(OR(A238="",NOT(ISNUMBER(B238)),NOT(ISNUMBER(D238))),"",ROUND(B238*D238,2))</f>
        <v/>
      </c>
      <c r="F238" s="10" t="str">
        <f>IF(A238="","",IF(OR(ISNUMBER(MATCH(A238,'Ingredienti'!$A$5:$A$154,0)),ISNUMBER(MATCH(A238,'Ricette base'!$H$5:$H$19,0))),IF(NOT(ISNUMBER(D238)),"prezzo mancante",IF(NOT(ISNUMBER(B238)),"quantità mancante",IF(ISNUMBER(MATCH(A238,'Ingredienti'!$A$5:$A$154,0)),"",IF(INDEX('Ricette base'!$K$5:$K$19,MATCH(A238,'Ricette base'!$H$5:$H$19,0))&gt;0,"ricetta base incompleta","")))),"non trovato"))</f>
        <v/>
      </c>
      <c r="L238">
        <f>IF(F238="",0,1)</f>
        <v>0</v>
      </c>
    </row>
    <row r="239" spans="1:12" x14ac:dyDescent="0.25">
      <c r="A239" s="5"/>
      <c r="B239" s="12"/>
      <c r="C239" t="str">
        <f>IF(A239="","",IF(ISNUMBER(MATCH(A239,'Ingredienti'!$A$5:$A$154,0)),INDEX('Ingredienti'!$B$5:$B$154,MATCH(A239,'Ingredienti'!$A$5:$A$154,0)),IF(ISNUMBER(MATCH(A239,'Ricette base'!$H$5:$H$19,0)),INDEX('Ricette base'!$I$5:$I$19,MATCH(A239,'Ricette base'!$H$5:$H$19,0)),"")))</f>
        <v/>
      </c>
      <c r="D239" s="13" t="str">
        <f>IF(A239="","",IF(ISNUMBER(MATCH(A239,'Ingredienti'!$A$5:$A$154,0)),INDEX('Ingredienti'!$G$5:$G$154,MATCH(A239,'Ingredienti'!$A$5:$A$154,0)),IF(ISNUMBER(MATCH(A239,'Ricette base'!$H$5:$H$19,0)),INDEX('Ricette base'!$J$5:$J$19,MATCH(A239,'Ricette base'!$H$5:$H$19,0)),"")))</f>
        <v/>
      </c>
      <c r="E239" s="15" t="str">
        <f>IF(OR(A239="",NOT(ISNUMBER(B239)),NOT(ISNUMBER(D239))),"",ROUND(B239*D239,2))</f>
        <v/>
      </c>
      <c r="F239" s="10" t="str">
        <f>IF(A239="","",IF(OR(ISNUMBER(MATCH(A239,'Ingredienti'!$A$5:$A$154,0)),ISNUMBER(MATCH(A239,'Ricette base'!$H$5:$H$19,0))),IF(NOT(ISNUMBER(D239)),"prezzo mancante",IF(NOT(ISNUMBER(B239)),"quantità mancante",IF(ISNUMBER(MATCH(A239,'Ingredienti'!$A$5:$A$154,0)),"",IF(INDEX('Ricette base'!$K$5:$K$19,MATCH(A239,'Ricette base'!$H$5:$H$19,0))&gt;0,"ricetta base incompleta","")))),"non trovato"))</f>
        <v/>
      </c>
      <c r="L239">
        <f>IF(F239="",0,1)</f>
        <v>0</v>
      </c>
    </row>
    <row r="240" spans="1:12" x14ac:dyDescent="0.25">
      <c r="A240" s="5"/>
      <c r="B240" s="12"/>
      <c r="C240" t="str">
        <f>IF(A240="","",IF(ISNUMBER(MATCH(A240,'Ingredienti'!$A$5:$A$154,0)),INDEX('Ingredienti'!$B$5:$B$154,MATCH(A240,'Ingredienti'!$A$5:$A$154,0)),IF(ISNUMBER(MATCH(A240,'Ricette base'!$H$5:$H$19,0)),INDEX('Ricette base'!$I$5:$I$19,MATCH(A240,'Ricette base'!$H$5:$H$19,0)),"")))</f>
        <v/>
      </c>
      <c r="D240" s="13" t="str">
        <f>IF(A240="","",IF(ISNUMBER(MATCH(A240,'Ingredienti'!$A$5:$A$154,0)),INDEX('Ingredienti'!$G$5:$G$154,MATCH(A240,'Ingredienti'!$A$5:$A$154,0)),IF(ISNUMBER(MATCH(A240,'Ricette base'!$H$5:$H$19,0)),INDEX('Ricette base'!$J$5:$J$19,MATCH(A240,'Ricette base'!$H$5:$H$19,0)),"")))</f>
        <v/>
      </c>
      <c r="E240" s="15" t="str">
        <f>IF(OR(A240="",NOT(ISNUMBER(B240)),NOT(ISNUMBER(D240))),"",ROUND(B240*D240,2))</f>
        <v/>
      </c>
      <c r="F240" s="10" t="str">
        <f>IF(A240="","",IF(OR(ISNUMBER(MATCH(A240,'Ingredienti'!$A$5:$A$154,0)),ISNUMBER(MATCH(A240,'Ricette base'!$H$5:$H$19,0))),IF(NOT(ISNUMBER(D240)),"prezzo mancante",IF(NOT(ISNUMBER(B240)),"quantità mancante",IF(ISNUMBER(MATCH(A240,'Ingredienti'!$A$5:$A$154,0)),"",IF(INDEX('Ricette base'!$K$5:$K$19,MATCH(A240,'Ricette base'!$H$5:$H$19,0))&gt;0,"ricetta base incompleta","")))),"non trovato"))</f>
        <v/>
      </c>
      <c r="L240">
        <f>IF(F240="",0,1)</f>
        <v>0</v>
      </c>
    </row>
    <row r="241" spans="1:12" x14ac:dyDescent="0.25">
      <c r="A241" s="5"/>
      <c r="B241" s="12"/>
      <c r="C241" t="str">
        <f>IF(A241="","",IF(ISNUMBER(MATCH(A241,'Ingredienti'!$A$5:$A$154,0)),INDEX('Ingredienti'!$B$5:$B$154,MATCH(A241,'Ingredienti'!$A$5:$A$154,0)),IF(ISNUMBER(MATCH(A241,'Ricette base'!$H$5:$H$19,0)),INDEX('Ricette base'!$I$5:$I$19,MATCH(A241,'Ricette base'!$H$5:$H$19,0)),"")))</f>
        <v/>
      </c>
      <c r="D241" s="13" t="str">
        <f>IF(A241="","",IF(ISNUMBER(MATCH(A241,'Ingredienti'!$A$5:$A$154,0)),INDEX('Ingredienti'!$G$5:$G$154,MATCH(A241,'Ingredienti'!$A$5:$A$154,0)),IF(ISNUMBER(MATCH(A241,'Ricette base'!$H$5:$H$19,0)),INDEX('Ricette base'!$J$5:$J$19,MATCH(A241,'Ricette base'!$H$5:$H$19,0)),"")))</f>
        <v/>
      </c>
      <c r="E241" s="15" t="str">
        <f>IF(OR(A241="",NOT(ISNUMBER(B241)),NOT(ISNUMBER(D241))),"",ROUND(B241*D241,2))</f>
        <v/>
      </c>
      <c r="F241" s="10" t="str">
        <f>IF(A241="","",IF(OR(ISNUMBER(MATCH(A241,'Ingredienti'!$A$5:$A$154,0)),ISNUMBER(MATCH(A241,'Ricette base'!$H$5:$H$19,0))),IF(NOT(ISNUMBER(D241)),"prezzo mancante",IF(NOT(ISNUMBER(B241)),"quantità mancante",IF(ISNUMBER(MATCH(A241,'Ingredienti'!$A$5:$A$154,0)),"",IF(INDEX('Ricette base'!$K$5:$K$19,MATCH(A241,'Ricette base'!$H$5:$H$19,0))&gt;0,"ricetta base incompleta","")))),"non trovato"))</f>
        <v/>
      </c>
      <c r="L241">
        <f>IF(F241="",0,1)</f>
        <v>0</v>
      </c>
    </row>
    <row r="242" spans="1:5" x14ac:dyDescent="0.25">
      <c r="A242" s="16" t="s">
        <v>47</v>
      </c>
      <c r="E242" s="9" t="str">
        <f>IF(A225="","",ROUND(SUM(E227:E241),2))</f>
        <v/>
      </c>
    </row>
    <row r="243" spans="1:5" x14ac:dyDescent="0.25">
      <c r="A243" s="16" t="s">
        <v>50</v>
      </c>
      <c r="E243" s="9" t="str">
        <f>IF(OR(A225="",NOT(ISNUMBER(C225))),"",IF(C225&lt;=0,"",ROUND(E242/C225,2)))</f>
        <v/>
      </c>
    </row>
    <row r="245" spans="1:5" x14ac:dyDescent="0.25">
      <c r="A245" s="11"/>
      <c r="B245" s="2" t="s">
        <v>52</v>
      </c>
      <c r="C245" s="5"/>
      <c r="D245" s="2" t="str">
        <f>IF(C245=1,"porzione","porzioni")</f>
        <v>porzioni</v>
      </c>
      <c r="E245" s="10" t="str">
        <f>IF(A245="","",IF(COUNTIF($H$5:$H$34,A245)&gt;1,"nome doppio, conta solo il primo",IF(NOT(ISNUMBER(C245)),"«dà … porzioni» mancante",IF(C245&lt;=0,"«dà … porzioni» mancante",IF(SUM(L247:L261)&gt;0,"controllare le righe con avviso","")))))</f>
        <v/>
      </c>
    </row>
    <row r="246" spans="1:6" x14ac:dyDescent="0.25">
      <c r="A246" s="4" t="s">
        <v>43</v>
      </c>
      <c r="B246" s="4" t="s">
        <v>44</v>
      </c>
      <c r="C246" s="4" t="s">
        <v>18</v>
      </c>
      <c r="D246" s="4" t="s">
        <v>45</v>
      </c>
      <c r="E246" s="4" t="s">
        <v>46</v>
      </c>
      <c r="F246" s="4" t="s">
        <v>24</v>
      </c>
    </row>
    <row r="247" spans="1:12" x14ac:dyDescent="0.25">
      <c r="A247" s="5"/>
      <c r="B247" s="12"/>
      <c r="C247" t="str">
        <f>IF(A247="","",IF(ISNUMBER(MATCH(A247,'Ingredienti'!$A$5:$A$154,0)),INDEX('Ingredienti'!$B$5:$B$154,MATCH(A247,'Ingredienti'!$A$5:$A$154,0)),IF(ISNUMBER(MATCH(A247,'Ricette base'!$H$5:$H$19,0)),INDEX('Ricette base'!$I$5:$I$19,MATCH(A247,'Ricette base'!$H$5:$H$19,0)),"")))</f>
        <v/>
      </c>
      <c r="D247" s="13" t="str">
        <f>IF(A247="","",IF(ISNUMBER(MATCH(A247,'Ingredienti'!$A$5:$A$154,0)),INDEX('Ingredienti'!$G$5:$G$154,MATCH(A247,'Ingredienti'!$A$5:$A$154,0)),IF(ISNUMBER(MATCH(A247,'Ricette base'!$H$5:$H$19,0)),INDEX('Ricette base'!$J$5:$J$19,MATCH(A247,'Ricette base'!$H$5:$H$19,0)),"")))</f>
        <v/>
      </c>
      <c r="E247" s="15" t="str">
        <f>IF(OR(A247="",NOT(ISNUMBER(B247)),NOT(ISNUMBER(D247))),"",ROUND(B247*D247,2))</f>
        <v/>
      </c>
      <c r="F247" s="10" t="str">
        <f>IF(A247="","",IF(OR(ISNUMBER(MATCH(A247,'Ingredienti'!$A$5:$A$154,0)),ISNUMBER(MATCH(A247,'Ricette base'!$H$5:$H$19,0))),IF(NOT(ISNUMBER(D247)),"prezzo mancante",IF(NOT(ISNUMBER(B247)),"quantità mancante",IF(ISNUMBER(MATCH(A247,'Ingredienti'!$A$5:$A$154,0)),"",IF(INDEX('Ricette base'!$K$5:$K$19,MATCH(A247,'Ricette base'!$H$5:$H$19,0))&gt;0,"ricetta base incompleta","")))),"non trovato"))</f>
        <v/>
      </c>
      <c r="L247">
        <f>IF(F247="",0,1)</f>
        <v>0</v>
      </c>
    </row>
    <row r="248" spans="1:12" x14ac:dyDescent="0.25">
      <c r="A248" s="5"/>
      <c r="B248" s="12"/>
      <c r="C248" t="str">
        <f>IF(A248="","",IF(ISNUMBER(MATCH(A248,'Ingredienti'!$A$5:$A$154,0)),INDEX('Ingredienti'!$B$5:$B$154,MATCH(A248,'Ingredienti'!$A$5:$A$154,0)),IF(ISNUMBER(MATCH(A248,'Ricette base'!$H$5:$H$19,0)),INDEX('Ricette base'!$I$5:$I$19,MATCH(A248,'Ricette base'!$H$5:$H$19,0)),"")))</f>
        <v/>
      </c>
      <c r="D248" s="13" t="str">
        <f>IF(A248="","",IF(ISNUMBER(MATCH(A248,'Ingredienti'!$A$5:$A$154,0)),INDEX('Ingredienti'!$G$5:$G$154,MATCH(A248,'Ingredienti'!$A$5:$A$154,0)),IF(ISNUMBER(MATCH(A248,'Ricette base'!$H$5:$H$19,0)),INDEX('Ricette base'!$J$5:$J$19,MATCH(A248,'Ricette base'!$H$5:$H$19,0)),"")))</f>
        <v/>
      </c>
      <c r="E248" s="15" t="str">
        <f>IF(OR(A248="",NOT(ISNUMBER(B248)),NOT(ISNUMBER(D248))),"",ROUND(B248*D248,2))</f>
        <v/>
      </c>
      <c r="F248" s="10" t="str">
        <f>IF(A248="","",IF(OR(ISNUMBER(MATCH(A248,'Ingredienti'!$A$5:$A$154,0)),ISNUMBER(MATCH(A248,'Ricette base'!$H$5:$H$19,0))),IF(NOT(ISNUMBER(D248)),"prezzo mancante",IF(NOT(ISNUMBER(B248)),"quantità mancante",IF(ISNUMBER(MATCH(A248,'Ingredienti'!$A$5:$A$154,0)),"",IF(INDEX('Ricette base'!$K$5:$K$19,MATCH(A248,'Ricette base'!$H$5:$H$19,0))&gt;0,"ricetta base incompleta","")))),"non trovato"))</f>
        <v/>
      </c>
      <c r="L248">
        <f>IF(F248="",0,1)</f>
        <v>0</v>
      </c>
    </row>
    <row r="249" spans="1:12" x14ac:dyDescent="0.25">
      <c r="A249" s="5"/>
      <c r="B249" s="12"/>
      <c r="C249" t="str">
        <f>IF(A249="","",IF(ISNUMBER(MATCH(A249,'Ingredienti'!$A$5:$A$154,0)),INDEX('Ingredienti'!$B$5:$B$154,MATCH(A249,'Ingredienti'!$A$5:$A$154,0)),IF(ISNUMBER(MATCH(A249,'Ricette base'!$H$5:$H$19,0)),INDEX('Ricette base'!$I$5:$I$19,MATCH(A249,'Ricette base'!$H$5:$H$19,0)),"")))</f>
        <v/>
      </c>
      <c r="D249" s="13" t="str">
        <f>IF(A249="","",IF(ISNUMBER(MATCH(A249,'Ingredienti'!$A$5:$A$154,0)),INDEX('Ingredienti'!$G$5:$G$154,MATCH(A249,'Ingredienti'!$A$5:$A$154,0)),IF(ISNUMBER(MATCH(A249,'Ricette base'!$H$5:$H$19,0)),INDEX('Ricette base'!$J$5:$J$19,MATCH(A249,'Ricette base'!$H$5:$H$19,0)),"")))</f>
        <v/>
      </c>
      <c r="E249" s="15" t="str">
        <f>IF(OR(A249="",NOT(ISNUMBER(B249)),NOT(ISNUMBER(D249))),"",ROUND(B249*D249,2))</f>
        <v/>
      </c>
      <c r="F249" s="10" t="str">
        <f>IF(A249="","",IF(OR(ISNUMBER(MATCH(A249,'Ingredienti'!$A$5:$A$154,0)),ISNUMBER(MATCH(A249,'Ricette base'!$H$5:$H$19,0))),IF(NOT(ISNUMBER(D249)),"prezzo mancante",IF(NOT(ISNUMBER(B249)),"quantità mancante",IF(ISNUMBER(MATCH(A249,'Ingredienti'!$A$5:$A$154,0)),"",IF(INDEX('Ricette base'!$K$5:$K$19,MATCH(A249,'Ricette base'!$H$5:$H$19,0))&gt;0,"ricetta base incompleta","")))),"non trovato"))</f>
        <v/>
      </c>
      <c r="L249">
        <f>IF(F249="",0,1)</f>
        <v>0</v>
      </c>
    </row>
    <row r="250" spans="1:12" x14ac:dyDescent="0.25">
      <c r="A250" s="5"/>
      <c r="B250" s="12"/>
      <c r="C250" t="str">
        <f>IF(A250="","",IF(ISNUMBER(MATCH(A250,'Ingredienti'!$A$5:$A$154,0)),INDEX('Ingredienti'!$B$5:$B$154,MATCH(A250,'Ingredienti'!$A$5:$A$154,0)),IF(ISNUMBER(MATCH(A250,'Ricette base'!$H$5:$H$19,0)),INDEX('Ricette base'!$I$5:$I$19,MATCH(A250,'Ricette base'!$H$5:$H$19,0)),"")))</f>
        <v/>
      </c>
      <c r="D250" s="13" t="str">
        <f>IF(A250="","",IF(ISNUMBER(MATCH(A250,'Ingredienti'!$A$5:$A$154,0)),INDEX('Ingredienti'!$G$5:$G$154,MATCH(A250,'Ingredienti'!$A$5:$A$154,0)),IF(ISNUMBER(MATCH(A250,'Ricette base'!$H$5:$H$19,0)),INDEX('Ricette base'!$J$5:$J$19,MATCH(A250,'Ricette base'!$H$5:$H$19,0)),"")))</f>
        <v/>
      </c>
      <c r="E250" s="15" t="str">
        <f>IF(OR(A250="",NOT(ISNUMBER(B250)),NOT(ISNUMBER(D250))),"",ROUND(B250*D250,2))</f>
        <v/>
      </c>
      <c r="F250" s="10" t="str">
        <f>IF(A250="","",IF(OR(ISNUMBER(MATCH(A250,'Ingredienti'!$A$5:$A$154,0)),ISNUMBER(MATCH(A250,'Ricette base'!$H$5:$H$19,0))),IF(NOT(ISNUMBER(D250)),"prezzo mancante",IF(NOT(ISNUMBER(B250)),"quantità mancante",IF(ISNUMBER(MATCH(A250,'Ingredienti'!$A$5:$A$154,0)),"",IF(INDEX('Ricette base'!$K$5:$K$19,MATCH(A250,'Ricette base'!$H$5:$H$19,0))&gt;0,"ricetta base incompleta","")))),"non trovato"))</f>
        <v/>
      </c>
      <c r="L250">
        <f>IF(F250="",0,1)</f>
        <v>0</v>
      </c>
    </row>
    <row r="251" spans="1:12" x14ac:dyDescent="0.25">
      <c r="A251" s="5"/>
      <c r="B251" s="12"/>
      <c r="C251" t="str">
        <f>IF(A251="","",IF(ISNUMBER(MATCH(A251,'Ingredienti'!$A$5:$A$154,0)),INDEX('Ingredienti'!$B$5:$B$154,MATCH(A251,'Ingredienti'!$A$5:$A$154,0)),IF(ISNUMBER(MATCH(A251,'Ricette base'!$H$5:$H$19,0)),INDEX('Ricette base'!$I$5:$I$19,MATCH(A251,'Ricette base'!$H$5:$H$19,0)),"")))</f>
        <v/>
      </c>
      <c r="D251" s="13" t="str">
        <f>IF(A251="","",IF(ISNUMBER(MATCH(A251,'Ingredienti'!$A$5:$A$154,0)),INDEX('Ingredienti'!$G$5:$G$154,MATCH(A251,'Ingredienti'!$A$5:$A$154,0)),IF(ISNUMBER(MATCH(A251,'Ricette base'!$H$5:$H$19,0)),INDEX('Ricette base'!$J$5:$J$19,MATCH(A251,'Ricette base'!$H$5:$H$19,0)),"")))</f>
        <v/>
      </c>
      <c r="E251" s="15" t="str">
        <f>IF(OR(A251="",NOT(ISNUMBER(B251)),NOT(ISNUMBER(D251))),"",ROUND(B251*D251,2))</f>
        <v/>
      </c>
      <c r="F251" s="10" t="str">
        <f>IF(A251="","",IF(OR(ISNUMBER(MATCH(A251,'Ingredienti'!$A$5:$A$154,0)),ISNUMBER(MATCH(A251,'Ricette base'!$H$5:$H$19,0))),IF(NOT(ISNUMBER(D251)),"prezzo mancante",IF(NOT(ISNUMBER(B251)),"quantità mancante",IF(ISNUMBER(MATCH(A251,'Ingredienti'!$A$5:$A$154,0)),"",IF(INDEX('Ricette base'!$K$5:$K$19,MATCH(A251,'Ricette base'!$H$5:$H$19,0))&gt;0,"ricetta base incompleta","")))),"non trovato"))</f>
        <v/>
      </c>
      <c r="L251">
        <f>IF(F251="",0,1)</f>
        <v>0</v>
      </c>
    </row>
    <row r="252" spans="1:12" x14ac:dyDescent="0.25">
      <c r="A252" s="5"/>
      <c r="B252" s="12"/>
      <c r="C252" t="str">
        <f>IF(A252="","",IF(ISNUMBER(MATCH(A252,'Ingredienti'!$A$5:$A$154,0)),INDEX('Ingredienti'!$B$5:$B$154,MATCH(A252,'Ingredienti'!$A$5:$A$154,0)),IF(ISNUMBER(MATCH(A252,'Ricette base'!$H$5:$H$19,0)),INDEX('Ricette base'!$I$5:$I$19,MATCH(A252,'Ricette base'!$H$5:$H$19,0)),"")))</f>
        <v/>
      </c>
      <c r="D252" s="13" t="str">
        <f>IF(A252="","",IF(ISNUMBER(MATCH(A252,'Ingredienti'!$A$5:$A$154,0)),INDEX('Ingredienti'!$G$5:$G$154,MATCH(A252,'Ingredienti'!$A$5:$A$154,0)),IF(ISNUMBER(MATCH(A252,'Ricette base'!$H$5:$H$19,0)),INDEX('Ricette base'!$J$5:$J$19,MATCH(A252,'Ricette base'!$H$5:$H$19,0)),"")))</f>
        <v/>
      </c>
      <c r="E252" s="15" t="str">
        <f>IF(OR(A252="",NOT(ISNUMBER(B252)),NOT(ISNUMBER(D252))),"",ROUND(B252*D252,2))</f>
        <v/>
      </c>
      <c r="F252" s="10" t="str">
        <f>IF(A252="","",IF(OR(ISNUMBER(MATCH(A252,'Ingredienti'!$A$5:$A$154,0)),ISNUMBER(MATCH(A252,'Ricette base'!$H$5:$H$19,0))),IF(NOT(ISNUMBER(D252)),"prezzo mancante",IF(NOT(ISNUMBER(B252)),"quantità mancante",IF(ISNUMBER(MATCH(A252,'Ingredienti'!$A$5:$A$154,0)),"",IF(INDEX('Ricette base'!$K$5:$K$19,MATCH(A252,'Ricette base'!$H$5:$H$19,0))&gt;0,"ricetta base incompleta","")))),"non trovato"))</f>
        <v/>
      </c>
      <c r="L252">
        <f>IF(F252="",0,1)</f>
        <v>0</v>
      </c>
    </row>
    <row r="253" spans="1:12" x14ac:dyDescent="0.25">
      <c r="A253" s="5"/>
      <c r="B253" s="12"/>
      <c r="C253" t="str">
        <f>IF(A253="","",IF(ISNUMBER(MATCH(A253,'Ingredienti'!$A$5:$A$154,0)),INDEX('Ingredienti'!$B$5:$B$154,MATCH(A253,'Ingredienti'!$A$5:$A$154,0)),IF(ISNUMBER(MATCH(A253,'Ricette base'!$H$5:$H$19,0)),INDEX('Ricette base'!$I$5:$I$19,MATCH(A253,'Ricette base'!$H$5:$H$19,0)),"")))</f>
        <v/>
      </c>
      <c r="D253" s="13" t="str">
        <f>IF(A253="","",IF(ISNUMBER(MATCH(A253,'Ingredienti'!$A$5:$A$154,0)),INDEX('Ingredienti'!$G$5:$G$154,MATCH(A253,'Ingredienti'!$A$5:$A$154,0)),IF(ISNUMBER(MATCH(A253,'Ricette base'!$H$5:$H$19,0)),INDEX('Ricette base'!$J$5:$J$19,MATCH(A253,'Ricette base'!$H$5:$H$19,0)),"")))</f>
        <v/>
      </c>
      <c r="E253" s="15" t="str">
        <f>IF(OR(A253="",NOT(ISNUMBER(B253)),NOT(ISNUMBER(D253))),"",ROUND(B253*D253,2))</f>
        <v/>
      </c>
      <c r="F253" s="10" t="str">
        <f>IF(A253="","",IF(OR(ISNUMBER(MATCH(A253,'Ingredienti'!$A$5:$A$154,0)),ISNUMBER(MATCH(A253,'Ricette base'!$H$5:$H$19,0))),IF(NOT(ISNUMBER(D253)),"prezzo mancante",IF(NOT(ISNUMBER(B253)),"quantità mancante",IF(ISNUMBER(MATCH(A253,'Ingredienti'!$A$5:$A$154,0)),"",IF(INDEX('Ricette base'!$K$5:$K$19,MATCH(A253,'Ricette base'!$H$5:$H$19,0))&gt;0,"ricetta base incompleta","")))),"non trovato"))</f>
        <v/>
      </c>
      <c r="L253">
        <f>IF(F253="",0,1)</f>
        <v>0</v>
      </c>
    </row>
    <row r="254" spans="1:12" x14ac:dyDescent="0.25">
      <c r="A254" s="5"/>
      <c r="B254" s="12"/>
      <c r="C254" t="str">
        <f>IF(A254="","",IF(ISNUMBER(MATCH(A254,'Ingredienti'!$A$5:$A$154,0)),INDEX('Ingredienti'!$B$5:$B$154,MATCH(A254,'Ingredienti'!$A$5:$A$154,0)),IF(ISNUMBER(MATCH(A254,'Ricette base'!$H$5:$H$19,0)),INDEX('Ricette base'!$I$5:$I$19,MATCH(A254,'Ricette base'!$H$5:$H$19,0)),"")))</f>
        <v/>
      </c>
      <c r="D254" s="13" t="str">
        <f>IF(A254="","",IF(ISNUMBER(MATCH(A254,'Ingredienti'!$A$5:$A$154,0)),INDEX('Ingredienti'!$G$5:$G$154,MATCH(A254,'Ingredienti'!$A$5:$A$154,0)),IF(ISNUMBER(MATCH(A254,'Ricette base'!$H$5:$H$19,0)),INDEX('Ricette base'!$J$5:$J$19,MATCH(A254,'Ricette base'!$H$5:$H$19,0)),"")))</f>
        <v/>
      </c>
      <c r="E254" s="15" t="str">
        <f>IF(OR(A254="",NOT(ISNUMBER(B254)),NOT(ISNUMBER(D254))),"",ROUND(B254*D254,2))</f>
        <v/>
      </c>
      <c r="F254" s="10" t="str">
        <f>IF(A254="","",IF(OR(ISNUMBER(MATCH(A254,'Ingredienti'!$A$5:$A$154,0)),ISNUMBER(MATCH(A254,'Ricette base'!$H$5:$H$19,0))),IF(NOT(ISNUMBER(D254)),"prezzo mancante",IF(NOT(ISNUMBER(B254)),"quantità mancante",IF(ISNUMBER(MATCH(A254,'Ingredienti'!$A$5:$A$154,0)),"",IF(INDEX('Ricette base'!$K$5:$K$19,MATCH(A254,'Ricette base'!$H$5:$H$19,0))&gt;0,"ricetta base incompleta","")))),"non trovato"))</f>
        <v/>
      </c>
      <c r="L254">
        <f>IF(F254="",0,1)</f>
        <v>0</v>
      </c>
    </row>
    <row r="255" spans="1:12" x14ac:dyDescent="0.25">
      <c r="A255" s="5"/>
      <c r="B255" s="12"/>
      <c r="C255" t="str">
        <f>IF(A255="","",IF(ISNUMBER(MATCH(A255,'Ingredienti'!$A$5:$A$154,0)),INDEX('Ingredienti'!$B$5:$B$154,MATCH(A255,'Ingredienti'!$A$5:$A$154,0)),IF(ISNUMBER(MATCH(A255,'Ricette base'!$H$5:$H$19,0)),INDEX('Ricette base'!$I$5:$I$19,MATCH(A255,'Ricette base'!$H$5:$H$19,0)),"")))</f>
        <v/>
      </c>
      <c r="D255" s="13" t="str">
        <f>IF(A255="","",IF(ISNUMBER(MATCH(A255,'Ingredienti'!$A$5:$A$154,0)),INDEX('Ingredienti'!$G$5:$G$154,MATCH(A255,'Ingredienti'!$A$5:$A$154,0)),IF(ISNUMBER(MATCH(A255,'Ricette base'!$H$5:$H$19,0)),INDEX('Ricette base'!$J$5:$J$19,MATCH(A255,'Ricette base'!$H$5:$H$19,0)),"")))</f>
        <v/>
      </c>
      <c r="E255" s="15" t="str">
        <f>IF(OR(A255="",NOT(ISNUMBER(B255)),NOT(ISNUMBER(D255))),"",ROUND(B255*D255,2))</f>
        <v/>
      </c>
      <c r="F255" s="10" t="str">
        <f>IF(A255="","",IF(OR(ISNUMBER(MATCH(A255,'Ingredienti'!$A$5:$A$154,0)),ISNUMBER(MATCH(A255,'Ricette base'!$H$5:$H$19,0))),IF(NOT(ISNUMBER(D255)),"prezzo mancante",IF(NOT(ISNUMBER(B255)),"quantità mancante",IF(ISNUMBER(MATCH(A255,'Ingredienti'!$A$5:$A$154,0)),"",IF(INDEX('Ricette base'!$K$5:$K$19,MATCH(A255,'Ricette base'!$H$5:$H$19,0))&gt;0,"ricetta base incompleta","")))),"non trovato"))</f>
        <v/>
      </c>
      <c r="L255">
        <f>IF(F255="",0,1)</f>
        <v>0</v>
      </c>
    </row>
    <row r="256" spans="1:12" x14ac:dyDescent="0.25">
      <c r="A256" s="5"/>
      <c r="B256" s="12"/>
      <c r="C256" t="str">
        <f>IF(A256="","",IF(ISNUMBER(MATCH(A256,'Ingredienti'!$A$5:$A$154,0)),INDEX('Ingredienti'!$B$5:$B$154,MATCH(A256,'Ingredienti'!$A$5:$A$154,0)),IF(ISNUMBER(MATCH(A256,'Ricette base'!$H$5:$H$19,0)),INDEX('Ricette base'!$I$5:$I$19,MATCH(A256,'Ricette base'!$H$5:$H$19,0)),"")))</f>
        <v/>
      </c>
      <c r="D256" s="13" t="str">
        <f>IF(A256="","",IF(ISNUMBER(MATCH(A256,'Ingredienti'!$A$5:$A$154,0)),INDEX('Ingredienti'!$G$5:$G$154,MATCH(A256,'Ingredienti'!$A$5:$A$154,0)),IF(ISNUMBER(MATCH(A256,'Ricette base'!$H$5:$H$19,0)),INDEX('Ricette base'!$J$5:$J$19,MATCH(A256,'Ricette base'!$H$5:$H$19,0)),"")))</f>
        <v/>
      </c>
      <c r="E256" s="15" t="str">
        <f>IF(OR(A256="",NOT(ISNUMBER(B256)),NOT(ISNUMBER(D256))),"",ROUND(B256*D256,2))</f>
        <v/>
      </c>
      <c r="F256" s="10" t="str">
        <f>IF(A256="","",IF(OR(ISNUMBER(MATCH(A256,'Ingredienti'!$A$5:$A$154,0)),ISNUMBER(MATCH(A256,'Ricette base'!$H$5:$H$19,0))),IF(NOT(ISNUMBER(D256)),"prezzo mancante",IF(NOT(ISNUMBER(B256)),"quantità mancante",IF(ISNUMBER(MATCH(A256,'Ingredienti'!$A$5:$A$154,0)),"",IF(INDEX('Ricette base'!$K$5:$K$19,MATCH(A256,'Ricette base'!$H$5:$H$19,0))&gt;0,"ricetta base incompleta","")))),"non trovato"))</f>
        <v/>
      </c>
      <c r="L256">
        <f>IF(F256="",0,1)</f>
        <v>0</v>
      </c>
    </row>
    <row r="257" spans="1:12" x14ac:dyDescent="0.25">
      <c r="A257" s="5"/>
      <c r="B257" s="12"/>
      <c r="C257" t="str">
        <f>IF(A257="","",IF(ISNUMBER(MATCH(A257,'Ingredienti'!$A$5:$A$154,0)),INDEX('Ingredienti'!$B$5:$B$154,MATCH(A257,'Ingredienti'!$A$5:$A$154,0)),IF(ISNUMBER(MATCH(A257,'Ricette base'!$H$5:$H$19,0)),INDEX('Ricette base'!$I$5:$I$19,MATCH(A257,'Ricette base'!$H$5:$H$19,0)),"")))</f>
        <v/>
      </c>
      <c r="D257" s="13" t="str">
        <f>IF(A257="","",IF(ISNUMBER(MATCH(A257,'Ingredienti'!$A$5:$A$154,0)),INDEX('Ingredienti'!$G$5:$G$154,MATCH(A257,'Ingredienti'!$A$5:$A$154,0)),IF(ISNUMBER(MATCH(A257,'Ricette base'!$H$5:$H$19,0)),INDEX('Ricette base'!$J$5:$J$19,MATCH(A257,'Ricette base'!$H$5:$H$19,0)),"")))</f>
        <v/>
      </c>
      <c r="E257" s="15" t="str">
        <f>IF(OR(A257="",NOT(ISNUMBER(B257)),NOT(ISNUMBER(D257))),"",ROUND(B257*D257,2))</f>
        <v/>
      </c>
      <c r="F257" s="10" t="str">
        <f>IF(A257="","",IF(OR(ISNUMBER(MATCH(A257,'Ingredienti'!$A$5:$A$154,0)),ISNUMBER(MATCH(A257,'Ricette base'!$H$5:$H$19,0))),IF(NOT(ISNUMBER(D257)),"prezzo mancante",IF(NOT(ISNUMBER(B257)),"quantità mancante",IF(ISNUMBER(MATCH(A257,'Ingredienti'!$A$5:$A$154,0)),"",IF(INDEX('Ricette base'!$K$5:$K$19,MATCH(A257,'Ricette base'!$H$5:$H$19,0))&gt;0,"ricetta base incompleta","")))),"non trovato"))</f>
        <v/>
      </c>
      <c r="L257">
        <f>IF(F257="",0,1)</f>
        <v>0</v>
      </c>
    </row>
    <row r="258" spans="1:12" x14ac:dyDescent="0.25">
      <c r="A258" s="5"/>
      <c r="B258" s="12"/>
      <c r="C258" t="str">
        <f>IF(A258="","",IF(ISNUMBER(MATCH(A258,'Ingredienti'!$A$5:$A$154,0)),INDEX('Ingredienti'!$B$5:$B$154,MATCH(A258,'Ingredienti'!$A$5:$A$154,0)),IF(ISNUMBER(MATCH(A258,'Ricette base'!$H$5:$H$19,0)),INDEX('Ricette base'!$I$5:$I$19,MATCH(A258,'Ricette base'!$H$5:$H$19,0)),"")))</f>
        <v/>
      </c>
      <c r="D258" s="13" t="str">
        <f>IF(A258="","",IF(ISNUMBER(MATCH(A258,'Ingredienti'!$A$5:$A$154,0)),INDEX('Ingredienti'!$G$5:$G$154,MATCH(A258,'Ingredienti'!$A$5:$A$154,0)),IF(ISNUMBER(MATCH(A258,'Ricette base'!$H$5:$H$19,0)),INDEX('Ricette base'!$J$5:$J$19,MATCH(A258,'Ricette base'!$H$5:$H$19,0)),"")))</f>
        <v/>
      </c>
      <c r="E258" s="15" t="str">
        <f>IF(OR(A258="",NOT(ISNUMBER(B258)),NOT(ISNUMBER(D258))),"",ROUND(B258*D258,2))</f>
        <v/>
      </c>
      <c r="F258" s="10" t="str">
        <f>IF(A258="","",IF(OR(ISNUMBER(MATCH(A258,'Ingredienti'!$A$5:$A$154,0)),ISNUMBER(MATCH(A258,'Ricette base'!$H$5:$H$19,0))),IF(NOT(ISNUMBER(D258)),"prezzo mancante",IF(NOT(ISNUMBER(B258)),"quantità mancante",IF(ISNUMBER(MATCH(A258,'Ingredienti'!$A$5:$A$154,0)),"",IF(INDEX('Ricette base'!$K$5:$K$19,MATCH(A258,'Ricette base'!$H$5:$H$19,0))&gt;0,"ricetta base incompleta","")))),"non trovato"))</f>
        <v/>
      </c>
      <c r="L258">
        <f>IF(F258="",0,1)</f>
        <v>0</v>
      </c>
    </row>
    <row r="259" spans="1:12" x14ac:dyDescent="0.25">
      <c r="A259" s="5"/>
      <c r="B259" s="12"/>
      <c r="C259" t="str">
        <f>IF(A259="","",IF(ISNUMBER(MATCH(A259,'Ingredienti'!$A$5:$A$154,0)),INDEX('Ingredienti'!$B$5:$B$154,MATCH(A259,'Ingredienti'!$A$5:$A$154,0)),IF(ISNUMBER(MATCH(A259,'Ricette base'!$H$5:$H$19,0)),INDEX('Ricette base'!$I$5:$I$19,MATCH(A259,'Ricette base'!$H$5:$H$19,0)),"")))</f>
        <v/>
      </c>
      <c r="D259" s="13" t="str">
        <f>IF(A259="","",IF(ISNUMBER(MATCH(A259,'Ingredienti'!$A$5:$A$154,0)),INDEX('Ingredienti'!$G$5:$G$154,MATCH(A259,'Ingredienti'!$A$5:$A$154,0)),IF(ISNUMBER(MATCH(A259,'Ricette base'!$H$5:$H$19,0)),INDEX('Ricette base'!$J$5:$J$19,MATCH(A259,'Ricette base'!$H$5:$H$19,0)),"")))</f>
        <v/>
      </c>
      <c r="E259" s="15" t="str">
        <f>IF(OR(A259="",NOT(ISNUMBER(B259)),NOT(ISNUMBER(D259))),"",ROUND(B259*D259,2))</f>
        <v/>
      </c>
      <c r="F259" s="10" t="str">
        <f>IF(A259="","",IF(OR(ISNUMBER(MATCH(A259,'Ingredienti'!$A$5:$A$154,0)),ISNUMBER(MATCH(A259,'Ricette base'!$H$5:$H$19,0))),IF(NOT(ISNUMBER(D259)),"prezzo mancante",IF(NOT(ISNUMBER(B259)),"quantità mancante",IF(ISNUMBER(MATCH(A259,'Ingredienti'!$A$5:$A$154,0)),"",IF(INDEX('Ricette base'!$K$5:$K$19,MATCH(A259,'Ricette base'!$H$5:$H$19,0))&gt;0,"ricetta base incompleta","")))),"non trovato"))</f>
        <v/>
      </c>
      <c r="L259">
        <f>IF(F259="",0,1)</f>
        <v>0</v>
      </c>
    </row>
    <row r="260" spans="1:12" x14ac:dyDescent="0.25">
      <c r="A260" s="5"/>
      <c r="B260" s="12"/>
      <c r="C260" t="str">
        <f>IF(A260="","",IF(ISNUMBER(MATCH(A260,'Ingredienti'!$A$5:$A$154,0)),INDEX('Ingredienti'!$B$5:$B$154,MATCH(A260,'Ingredienti'!$A$5:$A$154,0)),IF(ISNUMBER(MATCH(A260,'Ricette base'!$H$5:$H$19,0)),INDEX('Ricette base'!$I$5:$I$19,MATCH(A260,'Ricette base'!$H$5:$H$19,0)),"")))</f>
        <v/>
      </c>
      <c r="D260" s="13" t="str">
        <f>IF(A260="","",IF(ISNUMBER(MATCH(A260,'Ingredienti'!$A$5:$A$154,0)),INDEX('Ingredienti'!$G$5:$G$154,MATCH(A260,'Ingredienti'!$A$5:$A$154,0)),IF(ISNUMBER(MATCH(A260,'Ricette base'!$H$5:$H$19,0)),INDEX('Ricette base'!$J$5:$J$19,MATCH(A260,'Ricette base'!$H$5:$H$19,0)),"")))</f>
        <v/>
      </c>
      <c r="E260" s="15" t="str">
        <f>IF(OR(A260="",NOT(ISNUMBER(B260)),NOT(ISNUMBER(D260))),"",ROUND(B260*D260,2))</f>
        <v/>
      </c>
      <c r="F260" s="10" t="str">
        <f>IF(A260="","",IF(OR(ISNUMBER(MATCH(A260,'Ingredienti'!$A$5:$A$154,0)),ISNUMBER(MATCH(A260,'Ricette base'!$H$5:$H$19,0))),IF(NOT(ISNUMBER(D260)),"prezzo mancante",IF(NOT(ISNUMBER(B260)),"quantità mancante",IF(ISNUMBER(MATCH(A260,'Ingredienti'!$A$5:$A$154,0)),"",IF(INDEX('Ricette base'!$K$5:$K$19,MATCH(A260,'Ricette base'!$H$5:$H$19,0))&gt;0,"ricetta base incompleta","")))),"non trovato"))</f>
        <v/>
      </c>
      <c r="L260">
        <f>IF(F260="",0,1)</f>
        <v>0</v>
      </c>
    </row>
    <row r="261" spans="1:12" x14ac:dyDescent="0.25">
      <c r="A261" s="5"/>
      <c r="B261" s="12"/>
      <c r="C261" t="str">
        <f>IF(A261="","",IF(ISNUMBER(MATCH(A261,'Ingredienti'!$A$5:$A$154,0)),INDEX('Ingredienti'!$B$5:$B$154,MATCH(A261,'Ingredienti'!$A$5:$A$154,0)),IF(ISNUMBER(MATCH(A261,'Ricette base'!$H$5:$H$19,0)),INDEX('Ricette base'!$I$5:$I$19,MATCH(A261,'Ricette base'!$H$5:$H$19,0)),"")))</f>
        <v/>
      </c>
      <c r="D261" s="13" t="str">
        <f>IF(A261="","",IF(ISNUMBER(MATCH(A261,'Ingredienti'!$A$5:$A$154,0)),INDEX('Ingredienti'!$G$5:$G$154,MATCH(A261,'Ingredienti'!$A$5:$A$154,0)),IF(ISNUMBER(MATCH(A261,'Ricette base'!$H$5:$H$19,0)),INDEX('Ricette base'!$J$5:$J$19,MATCH(A261,'Ricette base'!$H$5:$H$19,0)),"")))</f>
        <v/>
      </c>
      <c r="E261" s="15" t="str">
        <f>IF(OR(A261="",NOT(ISNUMBER(B261)),NOT(ISNUMBER(D261))),"",ROUND(B261*D261,2))</f>
        <v/>
      </c>
      <c r="F261" s="10" t="str">
        <f>IF(A261="","",IF(OR(ISNUMBER(MATCH(A261,'Ingredienti'!$A$5:$A$154,0)),ISNUMBER(MATCH(A261,'Ricette base'!$H$5:$H$19,0))),IF(NOT(ISNUMBER(D261)),"prezzo mancante",IF(NOT(ISNUMBER(B261)),"quantità mancante",IF(ISNUMBER(MATCH(A261,'Ingredienti'!$A$5:$A$154,0)),"",IF(INDEX('Ricette base'!$K$5:$K$19,MATCH(A261,'Ricette base'!$H$5:$H$19,0))&gt;0,"ricetta base incompleta","")))),"non trovato"))</f>
        <v/>
      </c>
      <c r="L261">
        <f>IF(F261="",0,1)</f>
        <v>0</v>
      </c>
    </row>
    <row r="262" spans="1:5" x14ac:dyDescent="0.25">
      <c r="A262" s="16" t="s">
        <v>47</v>
      </c>
      <c r="E262" s="9" t="str">
        <f>IF(A245="","",ROUND(SUM(E247:E261),2))</f>
        <v/>
      </c>
    </row>
    <row r="263" spans="1:5" x14ac:dyDescent="0.25">
      <c r="A263" s="16" t="s">
        <v>50</v>
      </c>
      <c r="E263" s="9" t="str">
        <f>IF(OR(A245="",NOT(ISNUMBER(C245))),"",IF(C245&lt;=0,"",ROUND(E262/C245,2)))</f>
        <v/>
      </c>
    </row>
    <row r="265" spans="1:5" x14ac:dyDescent="0.25">
      <c r="A265" s="11"/>
      <c r="B265" s="2" t="s">
        <v>52</v>
      </c>
      <c r="C265" s="5"/>
      <c r="D265" s="2" t="str">
        <f>IF(C265=1,"porzione","porzioni")</f>
        <v>porzioni</v>
      </c>
      <c r="E265" s="10" t="str">
        <f>IF(A265="","",IF(COUNTIF($H$5:$H$34,A265)&gt;1,"nome doppio, conta solo il primo",IF(NOT(ISNUMBER(C265)),"«dà … porzioni» mancante",IF(C265&lt;=0,"«dà … porzioni» mancante",IF(SUM(L267:L281)&gt;0,"controllare le righe con avviso","")))))</f>
        <v/>
      </c>
    </row>
    <row r="266" spans="1:6" x14ac:dyDescent="0.25">
      <c r="A266" s="4" t="s">
        <v>43</v>
      </c>
      <c r="B266" s="4" t="s">
        <v>44</v>
      </c>
      <c r="C266" s="4" t="s">
        <v>18</v>
      </c>
      <c r="D266" s="4" t="s">
        <v>45</v>
      </c>
      <c r="E266" s="4" t="s">
        <v>46</v>
      </c>
      <c r="F266" s="4" t="s">
        <v>24</v>
      </c>
    </row>
    <row r="267" spans="1:12" x14ac:dyDescent="0.25">
      <c r="A267" s="5"/>
      <c r="B267" s="12"/>
      <c r="C267" t="str">
        <f>IF(A267="","",IF(ISNUMBER(MATCH(A267,'Ingredienti'!$A$5:$A$154,0)),INDEX('Ingredienti'!$B$5:$B$154,MATCH(A267,'Ingredienti'!$A$5:$A$154,0)),IF(ISNUMBER(MATCH(A267,'Ricette base'!$H$5:$H$19,0)),INDEX('Ricette base'!$I$5:$I$19,MATCH(A267,'Ricette base'!$H$5:$H$19,0)),"")))</f>
        <v/>
      </c>
      <c r="D267" s="13" t="str">
        <f>IF(A267="","",IF(ISNUMBER(MATCH(A267,'Ingredienti'!$A$5:$A$154,0)),INDEX('Ingredienti'!$G$5:$G$154,MATCH(A267,'Ingredienti'!$A$5:$A$154,0)),IF(ISNUMBER(MATCH(A267,'Ricette base'!$H$5:$H$19,0)),INDEX('Ricette base'!$J$5:$J$19,MATCH(A267,'Ricette base'!$H$5:$H$19,0)),"")))</f>
        <v/>
      </c>
      <c r="E267" s="15" t="str">
        <f>IF(OR(A267="",NOT(ISNUMBER(B267)),NOT(ISNUMBER(D267))),"",ROUND(B267*D267,2))</f>
        <v/>
      </c>
      <c r="F267" s="10" t="str">
        <f>IF(A267="","",IF(OR(ISNUMBER(MATCH(A267,'Ingredienti'!$A$5:$A$154,0)),ISNUMBER(MATCH(A267,'Ricette base'!$H$5:$H$19,0))),IF(NOT(ISNUMBER(D267)),"prezzo mancante",IF(NOT(ISNUMBER(B267)),"quantità mancante",IF(ISNUMBER(MATCH(A267,'Ingredienti'!$A$5:$A$154,0)),"",IF(INDEX('Ricette base'!$K$5:$K$19,MATCH(A267,'Ricette base'!$H$5:$H$19,0))&gt;0,"ricetta base incompleta","")))),"non trovato"))</f>
        <v/>
      </c>
      <c r="L267">
        <f>IF(F267="",0,1)</f>
        <v>0</v>
      </c>
    </row>
    <row r="268" spans="1:12" x14ac:dyDescent="0.25">
      <c r="A268" s="5"/>
      <c r="B268" s="12"/>
      <c r="C268" t="str">
        <f>IF(A268="","",IF(ISNUMBER(MATCH(A268,'Ingredienti'!$A$5:$A$154,0)),INDEX('Ingredienti'!$B$5:$B$154,MATCH(A268,'Ingredienti'!$A$5:$A$154,0)),IF(ISNUMBER(MATCH(A268,'Ricette base'!$H$5:$H$19,0)),INDEX('Ricette base'!$I$5:$I$19,MATCH(A268,'Ricette base'!$H$5:$H$19,0)),"")))</f>
        <v/>
      </c>
      <c r="D268" s="13" t="str">
        <f>IF(A268="","",IF(ISNUMBER(MATCH(A268,'Ingredienti'!$A$5:$A$154,0)),INDEX('Ingredienti'!$G$5:$G$154,MATCH(A268,'Ingredienti'!$A$5:$A$154,0)),IF(ISNUMBER(MATCH(A268,'Ricette base'!$H$5:$H$19,0)),INDEX('Ricette base'!$J$5:$J$19,MATCH(A268,'Ricette base'!$H$5:$H$19,0)),"")))</f>
        <v/>
      </c>
      <c r="E268" s="15" t="str">
        <f>IF(OR(A268="",NOT(ISNUMBER(B268)),NOT(ISNUMBER(D268))),"",ROUND(B268*D268,2))</f>
        <v/>
      </c>
      <c r="F268" s="10" t="str">
        <f>IF(A268="","",IF(OR(ISNUMBER(MATCH(A268,'Ingredienti'!$A$5:$A$154,0)),ISNUMBER(MATCH(A268,'Ricette base'!$H$5:$H$19,0))),IF(NOT(ISNUMBER(D268)),"prezzo mancante",IF(NOT(ISNUMBER(B268)),"quantità mancante",IF(ISNUMBER(MATCH(A268,'Ingredienti'!$A$5:$A$154,0)),"",IF(INDEX('Ricette base'!$K$5:$K$19,MATCH(A268,'Ricette base'!$H$5:$H$19,0))&gt;0,"ricetta base incompleta","")))),"non trovato"))</f>
        <v/>
      </c>
      <c r="L268">
        <f>IF(F268="",0,1)</f>
        <v>0</v>
      </c>
    </row>
    <row r="269" spans="1:12" x14ac:dyDescent="0.25">
      <c r="A269" s="5"/>
      <c r="B269" s="12"/>
      <c r="C269" t="str">
        <f>IF(A269="","",IF(ISNUMBER(MATCH(A269,'Ingredienti'!$A$5:$A$154,0)),INDEX('Ingredienti'!$B$5:$B$154,MATCH(A269,'Ingredienti'!$A$5:$A$154,0)),IF(ISNUMBER(MATCH(A269,'Ricette base'!$H$5:$H$19,0)),INDEX('Ricette base'!$I$5:$I$19,MATCH(A269,'Ricette base'!$H$5:$H$19,0)),"")))</f>
        <v/>
      </c>
      <c r="D269" s="13" t="str">
        <f>IF(A269="","",IF(ISNUMBER(MATCH(A269,'Ingredienti'!$A$5:$A$154,0)),INDEX('Ingredienti'!$G$5:$G$154,MATCH(A269,'Ingredienti'!$A$5:$A$154,0)),IF(ISNUMBER(MATCH(A269,'Ricette base'!$H$5:$H$19,0)),INDEX('Ricette base'!$J$5:$J$19,MATCH(A269,'Ricette base'!$H$5:$H$19,0)),"")))</f>
        <v/>
      </c>
      <c r="E269" s="15" t="str">
        <f>IF(OR(A269="",NOT(ISNUMBER(B269)),NOT(ISNUMBER(D269))),"",ROUND(B269*D269,2))</f>
        <v/>
      </c>
      <c r="F269" s="10" t="str">
        <f>IF(A269="","",IF(OR(ISNUMBER(MATCH(A269,'Ingredienti'!$A$5:$A$154,0)),ISNUMBER(MATCH(A269,'Ricette base'!$H$5:$H$19,0))),IF(NOT(ISNUMBER(D269)),"prezzo mancante",IF(NOT(ISNUMBER(B269)),"quantità mancante",IF(ISNUMBER(MATCH(A269,'Ingredienti'!$A$5:$A$154,0)),"",IF(INDEX('Ricette base'!$K$5:$K$19,MATCH(A269,'Ricette base'!$H$5:$H$19,0))&gt;0,"ricetta base incompleta","")))),"non trovato"))</f>
        <v/>
      </c>
      <c r="L269">
        <f>IF(F269="",0,1)</f>
        <v>0</v>
      </c>
    </row>
    <row r="270" spans="1:12" x14ac:dyDescent="0.25">
      <c r="A270" s="5"/>
      <c r="B270" s="12"/>
      <c r="C270" t="str">
        <f>IF(A270="","",IF(ISNUMBER(MATCH(A270,'Ingredienti'!$A$5:$A$154,0)),INDEX('Ingredienti'!$B$5:$B$154,MATCH(A270,'Ingredienti'!$A$5:$A$154,0)),IF(ISNUMBER(MATCH(A270,'Ricette base'!$H$5:$H$19,0)),INDEX('Ricette base'!$I$5:$I$19,MATCH(A270,'Ricette base'!$H$5:$H$19,0)),"")))</f>
        <v/>
      </c>
      <c r="D270" s="13" t="str">
        <f>IF(A270="","",IF(ISNUMBER(MATCH(A270,'Ingredienti'!$A$5:$A$154,0)),INDEX('Ingredienti'!$G$5:$G$154,MATCH(A270,'Ingredienti'!$A$5:$A$154,0)),IF(ISNUMBER(MATCH(A270,'Ricette base'!$H$5:$H$19,0)),INDEX('Ricette base'!$J$5:$J$19,MATCH(A270,'Ricette base'!$H$5:$H$19,0)),"")))</f>
        <v/>
      </c>
      <c r="E270" s="15" t="str">
        <f>IF(OR(A270="",NOT(ISNUMBER(B270)),NOT(ISNUMBER(D270))),"",ROUND(B270*D270,2))</f>
        <v/>
      </c>
      <c r="F270" s="10" t="str">
        <f>IF(A270="","",IF(OR(ISNUMBER(MATCH(A270,'Ingredienti'!$A$5:$A$154,0)),ISNUMBER(MATCH(A270,'Ricette base'!$H$5:$H$19,0))),IF(NOT(ISNUMBER(D270)),"prezzo mancante",IF(NOT(ISNUMBER(B270)),"quantità mancante",IF(ISNUMBER(MATCH(A270,'Ingredienti'!$A$5:$A$154,0)),"",IF(INDEX('Ricette base'!$K$5:$K$19,MATCH(A270,'Ricette base'!$H$5:$H$19,0))&gt;0,"ricetta base incompleta","")))),"non trovato"))</f>
        <v/>
      </c>
      <c r="L270">
        <f>IF(F270="",0,1)</f>
        <v>0</v>
      </c>
    </row>
    <row r="271" spans="1:12" x14ac:dyDescent="0.25">
      <c r="A271" s="5"/>
      <c r="B271" s="12"/>
      <c r="C271" t="str">
        <f>IF(A271="","",IF(ISNUMBER(MATCH(A271,'Ingredienti'!$A$5:$A$154,0)),INDEX('Ingredienti'!$B$5:$B$154,MATCH(A271,'Ingredienti'!$A$5:$A$154,0)),IF(ISNUMBER(MATCH(A271,'Ricette base'!$H$5:$H$19,0)),INDEX('Ricette base'!$I$5:$I$19,MATCH(A271,'Ricette base'!$H$5:$H$19,0)),"")))</f>
        <v/>
      </c>
      <c r="D271" s="13" t="str">
        <f>IF(A271="","",IF(ISNUMBER(MATCH(A271,'Ingredienti'!$A$5:$A$154,0)),INDEX('Ingredienti'!$G$5:$G$154,MATCH(A271,'Ingredienti'!$A$5:$A$154,0)),IF(ISNUMBER(MATCH(A271,'Ricette base'!$H$5:$H$19,0)),INDEX('Ricette base'!$J$5:$J$19,MATCH(A271,'Ricette base'!$H$5:$H$19,0)),"")))</f>
        <v/>
      </c>
      <c r="E271" s="15" t="str">
        <f>IF(OR(A271="",NOT(ISNUMBER(B271)),NOT(ISNUMBER(D271))),"",ROUND(B271*D271,2))</f>
        <v/>
      </c>
      <c r="F271" s="10" t="str">
        <f>IF(A271="","",IF(OR(ISNUMBER(MATCH(A271,'Ingredienti'!$A$5:$A$154,0)),ISNUMBER(MATCH(A271,'Ricette base'!$H$5:$H$19,0))),IF(NOT(ISNUMBER(D271)),"prezzo mancante",IF(NOT(ISNUMBER(B271)),"quantità mancante",IF(ISNUMBER(MATCH(A271,'Ingredienti'!$A$5:$A$154,0)),"",IF(INDEX('Ricette base'!$K$5:$K$19,MATCH(A271,'Ricette base'!$H$5:$H$19,0))&gt;0,"ricetta base incompleta","")))),"non trovato"))</f>
        <v/>
      </c>
      <c r="L271">
        <f>IF(F271="",0,1)</f>
        <v>0</v>
      </c>
    </row>
    <row r="272" spans="1:12" x14ac:dyDescent="0.25">
      <c r="A272" s="5"/>
      <c r="B272" s="12"/>
      <c r="C272" t="str">
        <f>IF(A272="","",IF(ISNUMBER(MATCH(A272,'Ingredienti'!$A$5:$A$154,0)),INDEX('Ingredienti'!$B$5:$B$154,MATCH(A272,'Ingredienti'!$A$5:$A$154,0)),IF(ISNUMBER(MATCH(A272,'Ricette base'!$H$5:$H$19,0)),INDEX('Ricette base'!$I$5:$I$19,MATCH(A272,'Ricette base'!$H$5:$H$19,0)),"")))</f>
        <v/>
      </c>
      <c r="D272" s="13" t="str">
        <f>IF(A272="","",IF(ISNUMBER(MATCH(A272,'Ingredienti'!$A$5:$A$154,0)),INDEX('Ingredienti'!$G$5:$G$154,MATCH(A272,'Ingredienti'!$A$5:$A$154,0)),IF(ISNUMBER(MATCH(A272,'Ricette base'!$H$5:$H$19,0)),INDEX('Ricette base'!$J$5:$J$19,MATCH(A272,'Ricette base'!$H$5:$H$19,0)),"")))</f>
        <v/>
      </c>
      <c r="E272" s="15" t="str">
        <f>IF(OR(A272="",NOT(ISNUMBER(B272)),NOT(ISNUMBER(D272))),"",ROUND(B272*D272,2))</f>
        <v/>
      </c>
      <c r="F272" s="10" t="str">
        <f>IF(A272="","",IF(OR(ISNUMBER(MATCH(A272,'Ingredienti'!$A$5:$A$154,0)),ISNUMBER(MATCH(A272,'Ricette base'!$H$5:$H$19,0))),IF(NOT(ISNUMBER(D272)),"prezzo mancante",IF(NOT(ISNUMBER(B272)),"quantità mancante",IF(ISNUMBER(MATCH(A272,'Ingredienti'!$A$5:$A$154,0)),"",IF(INDEX('Ricette base'!$K$5:$K$19,MATCH(A272,'Ricette base'!$H$5:$H$19,0))&gt;0,"ricetta base incompleta","")))),"non trovato"))</f>
        <v/>
      </c>
      <c r="L272">
        <f>IF(F272="",0,1)</f>
        <v>0</v>
      </c>
    </row>
    <row r="273" spans="1:12" x14ac:dyDescent="0.25">
      <c r="A273" s="5"/>
      <c r="B273" s="12"/>
      <c r="C273" t="str">
        <f>IF(A273="","",IF(ISNUMBER(MATCH(A273,'Ingredienti'!$A$5:$A$154,0)),INDEX('Ingredienti'!$B$5:$B$154,MATCH(A273,'Ingredienti'!$A$5:$A$154,0)),IF(ISNUMBER(MATCH(A273,'Ricette base'!$H$5:$H$19,0)),INDEX('Ricette base'!$I$5:$I$19,MATCH(A273,'Ricette base'!$H$5:$H$19,0)),"")))</f>
        <v/>
      </c>
      <c r="D273" s="13" t="str">
        <f>IF(A273="","",IF(ISNUMBER(MATCH(A273,'Ingredienti'!$A$5:$A$154,0)),INDEX('Ingredienti'!$G$5:$G$154,MATCH(A273,'Ingredienti'!$A$5:$A$154,0)),IF(ISNUMBER(MATCH(A273,'Ricette base'!$H$5:$H$19,0)),INDEX('Ricette base'!$J$5:$J$19,MATCH(A273,'Ricette base'!$H$5:$H$19,0)),"")))</f>
        <v/>
      </c>
      <c r="E273" s="15" t="str">
        <f>IF(OR(A273="",NOT(ISNUMBER(B273)),NOT(ISNUMBER(D273))),"",ROUND(B273*D273,2))</f>
        <v/>
      </c>
      <c r="F273" s="10" t="str">
        <f>IF(A273="","",IF(OR(ISNUMBER(MATCH(A273,'Ingredienti'!$A$5:$A$154,0)),ISNUMBER(MATCH(A273,'Ricette base'!$H$5:$H$19,0))),IF(NOT(ISNUMBER(D273)),"prezzo mancante",IF(NOT(ISNUMBER(B273)),"quantità mancante",IF(ISNUMBER(MATCH(A273,'Ingredienti'!$A$5:$A$154,0)),"",IF(INDEX('Ricette base'!$K$5:$K$19,MATCH(A273,'Ricette base'!$H$5:$H$19,0))&gt;0,"ricetta base incompleta","")))),"non trovato"))</f>
        <v/>
      </c>
      <c r="L273">
        <f>IF(F273="",0,1)</f>
        <v>0</v>
      </c>
    </row>
    <row r="274" spans="1:12" x14ac:dyDescent="0.25">
      <c r="A274" s="5"/>
      <c r="B274" s="12"/>
      <c r="C274" t="str">
        <f>IF(A274="","",IF(ISNUMBER(MATCH(A274,'Ingredienti'!$A$5:$A$154,0)),INDEX('Ingredienti'!$B$5:$B$154,MATCH(A274,'Ingredienti'!$A$5:$A$154,0)),IF(ISNUMBER(MATCH(A274,'Ricette base'!$H$5:$H$19,0)),INDEX('Ricette base'!$I$5:$I$19,MATCH(A274,'Ricette base'!$H$5:$H$19,0)),"")))</f>
        <v/>
      </c>
      <c r="D274" s="13" t="str">
        <f>IF(A274="","",IF(ISNUMBER(MATCH(A274,'Ingredienti'!$A$5:$A$154,0)),INDEX('Ingredienti'!$G$5:$G$154,MATCH(A274,'Ingredienti'!$A$5:$A$154,0)),IF(ISNUMBER(MATCH(A274,'Ricette base'!$H$5:$H$19,0)),INDEX('Ricette base'!$J$5:$J$19,MATCH(A274,'Ricette base'!$H$5:$H$19,0)),"")))</f>
        <v/>
      </c>
      <c r="E274" s="15" t="str">
        <f>IF(OR(A274="",NOT(ISNUMBER(B274)),NOT(ISNUMBER(D274))),"",ROUND(B274*D274,2))</f>
        <v/>
      </c>
      <c r="F274" s="10" t="str">
        <f>IF(A274="","",IF(OR(ISNUMBER(MATCH(A274,'Ingredienti'!$A$5:$A$154,0)),ISNUMBER(MATCH(A274,'Ricette base'!$H$5:$H$19,0))),IF(NOT(ISNUMBER(D274)),"prezzo mancante",IF(NOT(ISNUMBER(B274)),"quantità mancante",IF(ISNUMBER(MATCH(A274,'Ingredienti'!$A$5:$A$154,0)),"",IF(INDEX('Ricette base'!$K$5:$K$19,MATCH(A274,'Ricette base'!$H$5:$H$19,0))&gt;0,"ricetta base incompleta","")))),"non trovato"))</f>
        <v/>
      </c>
      <c r="L274">
        <f>IF(F274="",0,1)</f>
        <v>0</v>
      </c>
    </row>
    <row r="275" spans="1:12" x14ac:dyDescent="0.25">
      <c r="A275" s="5"/>
      <c r="B275" s="12"/>
      <c r="C275" t="str">
        <f>IF(A275="","",IF(ISNUMBER(MATCH(A275,'Ingredienti'!$A$5:$A$154,0)),INDEX('Ingredienti'!$B$5:$B$154,MATCH(A275,'Ingredienti'!$A$5:$A$154,0)),IF(ISNUMBER(MATCH(A275,'Ricette base'!$H$5:$H$19,0)),INDEX('Ricette base'!$I$5:$I$19,MATCH(A275,'Ricette base'!$H$5:$H$19,0)),"")))</f>
        <v/>
      </c>
      <c r="D275" s="13" t="str">
        <f>IF(A275="","",IF(ISNUMBER(MATCH(A275,'Ingredienti'!$A$5:$A$154,0)),INDEX('Ingredienti'!$G$5:$G$154,MATCH(A275,'Ingredienti'!$A$5:$A$154,0)),IF(ISNUMBER(MATCH(A275,'Ricette base'!$H$5:$H$19,0)),INDEX('Ricette base'!$J$5:$J$19,MATCH(A275,'Ricette base'!$H$5:$H$19,0)),"")))</f>
        <v/>
      </c>
      <c r="E275" s="15" t="str">
        <f>IF(OR(A275="",NOT(ISNUMBER(B275)),NOT(ISNUMBER(D275))),"",ROUND(B275*D275,2))</f>
        <v/>
      </c>
      <c r="F275" s="10" t="str">
        <f>IF(A275="","",IF(OR(ISNUMBER(MATCH(A275,'Ingredienti'!$A$5:$A$154,0)),ISNUMBER(MATCH(A275,'Ricette base'!$H$5:$H$19,0))),IF(NOT(ISNUMBER(D275)),"prezzo mancante",IF(NOT(ISNUMBER(B275)),"quantità mancante",IF(ISNUMBER(MATCH(A275,'Ingredienti'!$A$5:$A$154,0)),"",IF(INDEX('Ricette base'!$K$5:$K$19,MATCH(A275,'Ricette base'!$H$5:$H$19,0))&gt;0,"ricetta base incompleta","")))),"non trovato"))</f>
        <v/>
      </c>
      <c r="L275">
        <f>IF(F275="",0,1)</f>
        <v>0</v>
      </c>
    </row>
    <row r="276" spans="1:12" x14ac:dyDescent="0.25">
      <c r="A276" s="5"/>
      <c r="B276" s="12"/>
      <c r="C276" t="str">
        <f>IF(A276="","",IF(ISNUMBER(MATCH(A276,'Ingredienti'!$A$5:$A$154,0)),INDEX('Ingredienti'!$B$5:$B$154,MATCH(A276,'Ingredienti'!$A$5:$A$154,0)),IF(ISNUMBER(MATCH(A276,'Ricette base'!$H$5:$H$19,0)),INDEX('Ricette base'!$I$5:$I$19,MATCH(A276,'Ricette base'!$H$5:$H$19,0)),"")))</f>
        <v/>
      </c>
      <c r="D276" s="13" t="str">
        <f>IF(A276="","",IF(ISNUMBER(MATCH(A276,'Ingredienti'!$A$5:$A$154,0)),INDEX('Ingredienti'!$G$5:$G$154,MATCH(A276,'Ingredienti'!$A$5:$A$154,0)),IF(ISNUMBER(MATCH(A276,'Ricette base'!$H$5:$H$19,0)),INDEX('Ricette base'!$J$5:$J$19,MATCH(A276,'Ricette base'!$H$5:$H$19,0)),"")))</f>
        <v/>
      </c>
      <c r="E276" s="15" t="str">
        <f>IF(OR(A276="",NOT(ISNUMBER(B276)),NOT(ISNUMBER(D276))),"",ROUND(B276*D276,2))</f>
        <v/>
      </c>
      <c r="F276" s="10" t="str">
        <f>IF(A276="","",IF(OR(ISNUMBER(MATCH(A276,'Ingredienti'!$A$5:$A$154,0)),ISNUMBER(MATCH(A276,'Ricette base'!$H$5:$H$19,0))),IF(NOT(ISNUMBER(D276)),"prezzo mancante",IF(NOT(ISNUMBER(B276)),"quantità mancante",IF(ISNUMBER(MATCH(A276,'Ingredienti'!$A$5:$A$154,0)),"",IF(INDEX('Ricette base'!$K$5:$K$19,MATCH(A276,'Ricette base'!$H$5:$H$19,0))&gt;0,"ricetta base incompleta","")))),"non trovato"))</f>
        <v/>
      </c>
      <c r="L276">
        <f>IF(F276="",0,1)</f>
        <v>0</v>
      </c>
    </row>
    <row r="277" spans="1:12" x14ac:dyDescent="0.25">
      <c r="A277" s="5"/>
      <c r="B277" s="12"/>
      <c r="C277" t="str">
        <f>IF(A277="","",IF(ISNUMBER(MATCH(A277,'Ingredienti'!$A$5:$A$154,0)),INDEX('Ingredienti'!$B$5:$B$154,MATCH(A277,'Ingredienti'!$A$5:$A$154,0)),IF(ISNUMBER(MATCH(A277,'Ricette base'!$H$5:$H$19,0)),INDEX('Ricette base'!$I$5:$I$19,MATCH(A277,'Ricette base'!$H$5:$H$19,0)),"")))</f>
        <v/>
      </c>
      <c r="D277" s="13" t="str">
        <f>IF(A277="","",IF(ISNUMBER(MATCH(A277,'Ingredienti'!$A$5:$A$154,0)),INDEX('Ingredienti'!$G$5:$G$154,MATCH(A277,'Ingredienti'!$A$5:$A$154,0)),IF(ISNUMBER(MATCH(A277,'Ricette base'!$H$5:$H$19,0)),INDEX('Ricette base'!$J$5:$J$19,MATCH(A277,'Ricette base'!$H$5:$H$19,0)),"")))</f>
        <v/>
      </c>
      <c r="E277" s="15" t="str">
        <f>IF(OR(A277="",NOT(ISNUMBER(B277)),NOT(ISNUMBER(D277))),"",ROUND(B277*D277,2))</f>
        <v/>
      </c>
      <c r="F277" s="10" t="str">
        <f>IF(A277="","",IF(OR(ISNUMBER(MATCH(A277,'Ingredienti'!$A$5:$A$154,0)),ISNUMBER(MATCH(A277,'Ricette base'!$H$5:$H$19,0))),IF(NOT(ISNUMBER(D277)),"prezzo mancante",IF(NOT(ISNUMBER(B277)),"quantità mancante",IF(ISNUMBER(MATCH(A277,'Ingredienti'!$A$5:$A$154,0)),"",IF(INDEX('Ricette base'!$K$5:$K$19,MATCH(A277,'Ricette base'!$H$5:$H$19,0))&gt;0,"ricetta base incompleta","")))),"non trovato"))</f>
        <v/>
      </c>
      <c r="L277">
        <f>IF(F277="",0,1)</f>
        <v>0</v>
      </c>
    </row>
    <row r="278" spans="1:12" x14ac:dyDescent="0.25">
      <c r="A278" s="5"/>
      <c r="B278" s="12"/>
      <c r="C278" t="str">
        <f>IF(A278="","",IF(ISNUMBER(MATCH(A278,'Ingredienti'!$A$5:$A$154,0)),INDEX('Ingredienti'!$B$5:$B$154,MATCH(A278,'Ingredienti'!$A$5:$A$154,0)),IF(ISNUMBER(MATCH(A278,'Ricette base'!$H$5:$H$19,0)),INDEX('Ricette base'!$I$5:$I$19,MATCH(A278,'Ricette base'!$H$5:$H$19,0)),"")))</f>
        <v/>
      </c>
      <c r="D278" s="13" t="str">
        <f>IF(A278="","",IF(ISNUMBER(MATCH(A278,'Ingredienti'!$A$5:$A$154,0)),INDEX('Ingredienti'!$G$5:$G$154,MATCH(A278,'Ingredienti'!$A$5:$A$154,0)),IF(ISNUMBER(MATCH(A278,'Ricette base'!$H$5:$H$19,0)),INDEX('Ricette base'!$J$5:$J$19,MATCH(A278,'Ricette base'!$H$5:$H$19,0)),"")))</f>
        <v/>
      </c>
      <c r="E278" s="15" t="str">
        <f>IF(OR(A278="",NOT(ISNUMBER(B278)),NOT(ISNUMBER(D278))),"",ROUND(B278*D278,2))</f>
        <v/>
      </c>
      <c r="F278" s="10" t="str">
        <f>IF(A278="","",IF(OR(ISNUMBER(MATCH(A278,'Ingredienti'!$A$5:$A$154,0)),ISNUMBER(MATCH(A278,'Ricette base'!$H$5:$H$19,0))),IF(NOT(ISNUMBER(D278)),"prezzo mancante",IF(NOT(ISNUMBER(B278)),"quantità mancante",IF(ISNUMBER(MATCH(A278,'Ingredienti'!$A$5:$A$154,0)),"",IF(INDEX('Ricette base'!$K$5:$K$19,MATCH(A278,'Ricette base'!$H$5:$H$19,0))&gt;0,"ricetta base incompleta","")))),"non trovato"))</f>
        <v/>
      </c>
      <c r="L278">
        <f>IF(F278="",0,1)</f>
        <v>0</v>
      </c>
    </row>
    <row r="279" spans="1:12" x14ac:dyDescent="0.25">
      <c r="A279" s="5"/>
      <c r="B279" s="12"/>
      <c r="C279" t="str">
        <f>IF(A279="","",IF(ISNUMBER(MATCH(A279,'Ingredienti'!$A$5:$A$154,0)),INDEX('Ingredienti'!$B$5:$B$154,MATCH(A279,'Ingredienti'!$A$5:$A$154,0)),IF(ISNUMBER(MATCH(A279,'Ricette base'!$H$5:$H$19,0)),INDEX('Ricette base'!$I$5:$I$19,MATCH(A279,'Ricette base'!$H$5:$H$19,0)),"")))</f>
        <v/>
      </c>
      <c r="D279" s="13" t="str">
        <f>IF(A279="","",IF(ISNUMBER(MATCH(A279,'Ingredienti'!$A$5:$A$154,0)),INDEX('Ingredienti'!$G$5:$G$154,MATCH(A279,'Ingredienti'!$A$5:$A$154,0)),IF(ISNUMBER(MATCH(A279,'Ricette base'!$H$5:$H$19,0)),INDEX('Ricette base'!$J$5:$J$19,MATCH(A279,'Ricette base'!$H$5:$H$19,0)),"")))</f>
        <v/>
      </c>
      <c r="E279" s="15" t="str">
        <f>IF(OR(A279="",NOT(ISNUMBER(B279)),NOT(ISNUMBER(D279))),"",ROUND(B279*D279,2))</f>
        <v/>
      </c>
      <c r="F279" s="10" t="str">
        <f>IF(A279="","",IF(OR(ISNUMBER(MATCH(A279,'Ingredienti'!$A$5:$A$154,0)),ISNUMBER(MATCH(A279,'Ricette base'!$H$5:$H$19,0))),IF(NOT(ISNUMBER(D279)),"prezzo mancante",IF(NOT(ISNUMBER(B279)),"quantità mancante",IF(ISNUMBER(MATCH(A279,'Ingredienti'!$A$5:$A$154,0)),"",IF(INDEX('Ricette base'!$K$5:$K$19,MATCH(A279,'Ricette base'!$H$5:$H$19,0))&gt;0,"ricetta base incompleta","")))),"non trovato"))</f>
        <v/>
      </c>
      <c r="L279">
        <f>IF(F279="",0,1)</f>
        <v>0</v>
      </c>
    </row>
    <row r="280" spans="1:12" x14ac:dyDescent="0.25">
      <c r="A280" s="5"/>
      <c r="B280" s="12"/>
      <c r="C280" t="str">
        <f>IF(A280="","",IF(ISNUMBER(MATCH(A280,'Ingredienti'!$A$5:$A$154,0)),INDEX('Ingredienti'!$B$5:$B$154,MATCH(A280,'Ingredienti'!$A$5:$A$154,0)),IF(ISNUMBER(MATCH(A280,'Ricette base'!$H$5:$H$19,0)),INDEX('Ricette base'!$I$5:$I$19,MATCH(A280,'Ricette base'!$H$5:$H$19,0)),"")))</f>
        <v/>
      </c>
      <c r="D280" s="13" t="str">
        <f>IF(A280="","",IF(ISNUMBER(MATCH(A280,'Ingredienti'!$A$5:$A$154,0)),INDEX('Ingredienti'!$G$5:$G$154,MATCH(A280,'Ingredienti'!$A$5:$A$154,0)),IF(ISNUMBER(MATCH(A280,'Ricette base'!$H$5:$H$19,0)),INDEX('Ricette base'!$J$5:$J$19,MATCH(A280,'Ricette base'!$H$5:$H$19,0)),"")))</f>
        <v/>
      </c>
      <c r="E280" s="15" t="str">
        <f>IF(OR(A280="",NOT(ISNUMBER(B280)),NOT(ISNUMBER(D280))),"",ROUND(B280*D280,2))</f>
        <v/>
      </c>
      <c r="F280" s="10" t="str">
        <f>IF(A280="","",IF(OR(ISNUMBER(MATCH(A280,'Ingredienti'!$A$5:$A$154,0)),ISNUMBER(MATCH(A280,'Ricette base'!$H$5:$H$19,0))),IF(NOT(ISNUMBER(D280)),"prezzo mancante",IF(NOT(ISNUMBER(B280)),"quantità mancante",IF(ISNUMBER(MATCH(A280,'Ingredienti'!$A$5:$A$154,0)),"",IF(INDEX('Ricette base'!$K$5:$K$19,MATCH(A280,'Ricette base'!$H$5:$H$19,0))&gt;0,"ricetta base incompleta","")))),"non trovato"))</f>
        <v/>
      </c>
      <c r="L280">
        <f>IF(F280="",0,1)</f>
        <v>0</v>
      </c>
    </row>
    <row r="281" spans="1:12" x14ac:dyDescent="0.25">
      <c r="A281" s="5"/>
      <c r="B281" s="12"/>
      <c r="C281" t="str">
        <f>IF(A281="","",IF(ISNUMBER(MATCH(A281,'Ingredienti'!$A$5:$A$154,0)),INDEX('Ingredienti'!$B$5:$B$154,MATCH(A281,'Ingredienti'!$A$5:$A$154,0)),IF(ISNUMBER(MATCH(A281,'Ricette base'!$H$5:$H$19,0)),INDEX('Ricette base'!$I$5:$I$19,MATCH(A281,'Ricette base'!$H$5:$H$19,0)),"")))</f>
        <v/>
      </c>
      <c r="D281" s="13" t="str">
        <f>IF(A281="","",IF(ISNUMBER(MATCH(A281,'Ingredienti'!$A$5:$A$154,0)),INDEX('Ingredienti'!$G$5:$G$154,MATCH(A281,'Ingredienti'!$A$5:$A$154,0)),IF(ISNUMBER(MATCH(A281,'Ricette base'!$H$5:$H$19,0)),INDEX('Ricette base'!$J$5:$J$19,MATCH(A281,'Ricette base'!$H$5:$H$19,0)),"")))</f>
        <v/>
      </c>
      <c r="E281" s="15" t="str">
        <f>IF(OR(A281="",NOT(ISNUMBER(B281)),NOT(ISNUMBER(D281))),"",ROUND(B281*D281,2))</f>
        <v/>
      </c>
      <c r="F281" s="10" t="str">
        <f>IF(A281="","",IF(OR(ISNUMBER(MATCH(A281,'Ingredienti'!$A$5:$A$154,0)),ISNUMBER(MATCH(A281,'Ricette base'!$H$5:$H$19,0))),IF(NOT(ISNUMBER(D281)),"prezzo mancante",IF(NOT(ISNUMBER(B281)),"quantità mancante",IF(ISNUMBER(MATCH(A281,'Ingredienti'!$A$5:$A$154,0)),"",IF(INDEX('Ricette base'!$K$5:$K$19,MATCH(A281,'Ricette base'!$H$5:$H$19,0))&gt;0,"ricetta base incompleta","")))),"non trovato"))</f>
        <v/>
      </c>
      <c r="L281">
        <f>IF(F281="",0,1)</f>
        <v>0</v>
      </c>
    </row>
    <row r="282" spans="1:5" x14ac:dyDescent="0.25">
      <c r="A282" s="16" t="s">
        <v>47</v>
      </c>
      <c r="E282" s="9" t="str">
        <f>IF(A265="","",ROUND(SUM(E267:E281),2))</f>
        <v/>
      </c>
    </row>
    <row r="283" spans="1:5" x14ac:dyDescent="0.25">
      <c r="A283" s="16" t="s">
        <v>50</v>
      </c>
      <c r="E283" s="9" t="str">
        <f>IF(OR(A265="",NOT(ISNUMBER(C265))),"",IF(C265&lt;=0,"",ROUND(E282/C265,2)))</f>
        <v/>
      </c>
    </row>
    <row r="285" spans="1:5" x14ac:dyDescent="0.25">
      <c r="A285" s="11"/>
      <c r="B285" s="2" t="s">
        <v>52</v>
      </c>
      <c r="C285" s="5"/>
      <c r="D285" s="2" t="str">
        <f>IF(C285=1,"porzione","porzioni")</f>
        <v>porzioni</v>
      </c>
      <c r="E285" s="10" t="str">
        <f>IF(A285="","",IF(COUNTIF($H$5:$H$34,A285)&gt;1,"nome doppio, conta solo il primo",IF(NOT(ISNUMBER(C285)),"«dà … porzioni» mancante",IF(C285&lt;=0,"«dà … porzioni» mancante",IF(SUM(L287:L301)&gt;0,"controllare le righe con avviso","")))))</f>
        <v/>
      </c>
    </row>
    <row r="286" spans="1:6" x14ac:dyDescent="0.25">
      <c r="A286" s="4" t="s">
        <v>43</v>
      </c>
      <c r="B286" s="4" t="s">
        <v>44</v>
      </c>
      <c r="C286" s="4" t="s">
        <v>18</v>
      </c>
      <c r="D286" s="4" t="s">
        <v>45</v>
      </c>
      <c r="E286" s="4" t="s">
        <v>46</v>
      </c>
      <c r="F286" s="4" t="s">
        <v>24</v>
      </c>
    </row>
    <row r="287" spans="1:12" x14ac:dyDescent="0.25">
      <c r="A287" s="5"/>
      <c r="B287" s="12"/>
      <c r="C287" t="str">
        <f>IF(A287="","",IF(ISNUMBER(MATCH(A287,'Ingredienti'!$A$5:$A$154,0)),INDEX('Ingredienti'!$B$5:$B$154,MATCH(A287,'Ingredienti'!$A$5:$A$154,0)),IF(ISNUMBER(MATCH(A287,'Ricette base'!$H$5:$H$19,0)),INDEX('Ricette base'!$I$5:$I$19,MATCH(A287,'Ricette base'!$H$5:$H$19,0)),"")))</f>
        <v/>
      </c>
      <c r="D287" s="13" t="str">
        <f>IF(A287="","",IF(ISNUMBER(MATCH(A287,'Ingredienti'!$A$5:$A$154,0)),INDEX('Ingredienti'!$G$5:$G$154,MATCH(A287,'Ingredienti'!$A$5:$A$154,0)),IF(ISNUMBER(MATCH(A287,'Ricette base'!$H$5:$H$19,0)),INDEX('Ricette base'!$J$5:$J$19,MATCH(A287,'Ricette base'!$H$5:$H$19,0)),"")))</f>
        <v/>
      </c>
      <c r="E287" s="15" t="str">
        <f>IF(OR(A287="",NOT(ISNUMBER(B287)),NOT(ISNUMBER(D287))),"",ROUND(B287*D287,2))</f>
        <v/>
      </c>
      <c r="F287" s="10" t="str">
        <f>IF(A287="","",IF(OR(ISNUMBER(MATCH(A287,'Ingredienti'!$A$5:$A$154,0)),ISNUMBER(MATCH(A287,'Ricette base'!$H$5:$H$19,0))),IF(NOT(ISNUMBER(D287)),"prezzo mancante",IF(NOT(ISNUMBER(B287)),"quantità mancante",IF(ISNUMBER(MATCH(A287,'Ingredienti'!$A$5:$A$154,0)),"",IF(INDEX('Ricette base'!$K$5:$K$19,MATCH(A287,'Ricette base'!$H$5:$H$19,0))&gt;0,"ricetta base incompleta","")))),"non trovato"))</f>
        <v/>
      </c>
      <c r="L287">
        <f>IF(F287="",0,1)</f>
        <v>0</v>
      </c>
    </row>
    <row r="288" spans="1:12" x14ac:dyDescent="0.25">
      <c r="A288" s="5"/>
      <c r="B288" s="12"/>
      <c r="C288" t="str">
        <f>IF(A288="","",IF(ISNUMBER(MATCH(A288,'Ingredienti'!$A$5:$A$154,0)),INDEX('Ingredienti'!$B$5:$B$154,MATCH(A288,'Ingredienti'!$A$5:$A$154,0)),IF(ISNUMBER(MATCH(A288,'Ricette base'!$H$5:$H$19,0)),INDEX('Ricette base'!$I$5:$I$19,MATCH(A288,'Ricette base'!$H$5:$H$19,0)),"")))</f>
        <v/>
      </c>
      <c r="D288" s="13" t="str">
        <f>IF(A288="","",IF(ISNUMBER(MATCH(A288,'Ingredienti'!$A$5:$A$154,0)),INDEX('Ingredienti'!$G$5:$G$154,MATCH(A288,'Ingredienti'!$A$5:$A$154,0)),IF(ISNUMBER(MATCH(A288,'Ricette base'!$H$5:$H$19,0)),INDEX('Ricette base'!$J$5:$J$19,MATCH(A288,'Ricette base'!$H$5:$H$19,0)),"")))</f>
        <v/>
      </c>
      <c r="E288" s="15" t="str">
        <f>IF(OR(A288="",NOT(ISNUMBER(B288)),NOT(ISNUMBER(D288))),"",ROUND(B288*D288,2))</f>
        <v/>
      </c>
      <c r="F288" s="10" t="str">
        <f>IF(A288="","",IF(OR(ISNUMBER(MATCH(A288,'Ingredienti'!$A$5:$A$154,0)),ISNUMBER(MATCH(A288,'Ricette base'!$H$5:$H$19,0))),IF(NOT(ISNUMBER(D288)),"prezzo mancante",IF(NOT(ISNUMBER(B288)),"quantità mancante",IF(ISNUMBER(MATCH(A288,'Ingredienti'!$A$5:$A$154,0)),"",IF(INDEX('Ricette base'!$K$5:$K$19,MATCH(A288,'Ricette base'!$H$5:$H$19,0))&gt;0,"ricetta base incompleta","")))),"non trovato"))</f>
        <v/>
      </c>
      <c r="L288">
        <f>IF(F288="",0,1)</f>
        <v>0</v>
      </c>
    </row>
    <row r="289" spans="1:12" x14ac:dyDescent="0.25">
      <c r="A289" s="5"/>
      <c r="B289" s="12"/>
      <c r="C289" t="str">
        <f>IF(A289="","",IF(ISNUMBER(MATCH(A289,'Ingredienti'!$A$5:$A$154,0)),INDEX('Ingredienti'!$B$5:$B$154,MATCH(A289,'Ingredienti'!$A$5:$A$154,0)),IF(ISNUMBER(MATCH(A289,'Ricette base'!$H$5:$H$19,0)),INDEX('Ricette base'!$I$5:$I$19,MATCH(A289,'Ricette base'!$H$5:$H$19,0)),"")))</f>
        <v/>
      </c>
      <c r="D289" s="13" t="str">
        <f>IF(A289="","",IF(ISNUMBER(MATCH(A289,'Ingredienti'!$A$5:$A$154,0)),INDEX('Ingredienti'!$G$5:$G$154,MATCH(A289,'Ingredienti'!$A$5:$A$154,0)),IF(ISNUMBER(MATCH(A289,'Ricette base'!$H$5:$H$19,0)),INDEX('Ricette base'!$J$5:$J$19,MATCH(A289,'Ricette base'!$H$5:$H$19,0)),"")))</f>
        <v/>
      </c>
      <c r="E289" s="15" t="str">
        <f>IF(OR(A289="",NOT(ISNUMBER(B289)),NOT(ISNUMBER(D289))),"",ROUND(B289*D289,2))</f>
        <v/>
      </c>
      <c r="F289" s="10" t="str">
        <f>IF(A289="","",IF(OR(ISNUMBER(MATCH(A289,'Ingredienti'!$A$5:$A$154,0)),ISNUMBER(MATCH(A289,'Ricette base'!$H$5:$H$19,0))),IF(NOT(ISNUMBER(D289)),"prezzo mancante",IF(NOT(ISNUMBER(B289)),"quantità mancante",IF(ISNUMBER(MATCH(A289,'Ingredienti'!$A$5:$A$154,0)),"",IF(INDEX('Ricette base'!$K$5:$K$19,MATCH(A289,'Ricette base'!$H$5:$H$19,0))&gt;0,"ricetta base incompleta","")))),"non trovato"))</f>
        <v/>
      </c>
      <c r="L289">
        <f>IF(F289="",0,1)</f>
        <v>0</v>
      </c>
    </row>
    <row r="290" spans="1:12" x14ac:dyDescent="0.25">
      <c r="A290" s="5"/>
      <c r="B290" s="12"/>
      <c r="C290" t="str">
        <f>IF(A290="","",IF(ISNUMBER(MATCH(A290,'Ingredienti'!$A$5:$A$154,0)),INDEX('Ingredienti'!$B$5:$B$154,MATCH(A290,'Ingredienti'!$A$5:$A$154,0)),IF(ISNUMBER(MATCH(A290,'Ricette base'!$H$5:$H$19,0)),INDEX('Ricette base'!$I$5:$I$19,MATCH(A290,'Ricette base'!$H$5:$H$19,0)),"")))</f>
        <v/>
      </c>
      <c r="D290" s="13" t="str">
        <f>IF(A290="","",IF(ISNUMBER(MATCH(A290,'Ingredienti'!$A$5:$A$154,0)),INDEX('Ingredienti'!$G$5:$G$154,MATCH(A290,'Ingredienti'!$A$5:$A$154,0)),IF(ISNUMBER(MATCH(A290,'Ricette base'!$H$5:$H$19,0)),INDEX('Ricette base'!$J$5:$J$19,MATCH(A290,'Ricette base'!$H$5:$H$19,0)),"")))</f>
        <v/>
      </c>
      <c r="E290" s="15" t="str">
        <f>IF(OR(A290="",NOT(ISNUMBER(B290)),NOT(ISNUMBER(D290))),"",ROUND(B290*D290,2))</f>
        <v/>
      </c>
      <c r="F290" s="10" t="str">
        <f>IF(A290="","",IF(OR(ISNUMBER(MATCH(A290,'Ingredienti'!$A$5:$A$154,0)),ISNUMBER(MATCH(A290,'Ricette base'!$H$5:$H$19,0))),IF(NOT(ISNUMBER(D290)),"prezzo mancante",IF(NOT(ISNUMBER(B290)),"quantità mancante",IF(ISNUMBER(MATCH(A290,'Ingredienti'!$A$5:$A$154,0)),"",IF(INDEX('Ricette base'!$K$5:$K$19,MATCH(A290,'Ricette base'!$H$5:$H$19,0))&gt;0,"ricetta base incompleta","")))),"non trovato"))</f>
        <v/>
      </c>
      <c r="L290">
        <f>IF(F290="",0,1)</f>
        <v>0</v>
      </c>
    </row>
    <row r="291" spans="1:12" x14ac:dyDescent="0.25">
      <c r="A291" s="5"/>
      <c r="B291" s="12"/>
      <c r="C291" t="str">
        <f>IF(A291="","",IF(ISNUMBER(MATCH(A291,'Ingredienti'!$A$5:$A$154,0)),INDEX('Ingredienti'!$B$5:$B$154,MATCH(A291,'Ingredienti'!$A$5:$A$154,0)),IF(ISNUMBER(MATCH(A291,'Ricette base'!$H$5:$H$19,0)),INDEX('Ricette base'!$I$5:$I$19,MATCH(A291,'Ricette base'!$H$5:$H$19,0)),"")))</f>
        <v/>
      </c>
      <c r="D291" s="13" t="str">
        <f>IF(A291="","",IF(ISNUMBER(MATCH(A291,'Ingredienti'!$A$5:$A$154,0)),INDEX('Ingredienti'!$G$5:$G$154,MATCH(A291,'Ingredienti'!$A$5:$A$154,0)),IF(ISNUMBER(MATCH(A291,'Ricette base'!$H$5:$H$19,0)),INDEX('Ricette base'!$J$5:$J$19,MATCH(A291,'Ricette base'!$H$5:$H$19,0)),"")))</f>
        <v/>
      </c>
      <c r="E291" s="15" t="str">
        <f>IF(OR(A291="",NOT(ISNUMBER(B291)),NOT(ISNUMBER(D291))),"",ROUND(B291*D291,2))</f>
        <v/>
      </c>
      <c r="F291" s="10" t="str">
        <f>IF(A291="","",IF(OR(ISNUMBER(MATCH(A291,'Ingredienti'!$A$5:$A$154,0)),ISNUMBER(MATCH(A291,'Ricette base'!$H$5:$H$19,0))),IF(NOT(ISNUMBER(D291)),"prezzo mancante",IF(NOT(ISNUMBER(B291)),"quantità mancante",IF(ISNUMBER(MATCH(A291,'Ingredienti'!$A$5:$A$154,0)),"",IF(INDEX('Ricette base'!$K$5:$K$19,MATCH(A291,'Ricette base'!$H$5:$H$19,0))&gt;0,"ricetta base incompleta","")))),"non trovato"))</f>
        <v/>
      </c>
      <c r="L291">
        <f>IF(F291="",0,1)</f>
        <v>0</v>
      </c>
    </row>
    <row r="292" spans="1:12" x14ac:dyDescent="0.25">
      <c r="A292" s="5"/>
      <c r="B292" s="12"/>
      <c r="C292" t="str">
        <f>IF(A292="","",IF(ISNUMBER(MATCH(A292,'Ingredienti'!$A$5:$A$154,0)),INDEX('Ingredienti'!$B$5:$B$154,MATCH(A292,'Ingredienti'!$A$5:$A$154,0)),IF(ISNUMBER(MATCH(A292,'Ricette base'!$H$5:$H$19,0)),INDEX('Ricette base'!$I$5:$I$19,MATCH(A292,'Ricette base'!$H$5:$H$19,0)),"")))</f>
        <v/>
      </c>
      <c r="D292" s="13" t="str">
        <f>IF(A292="","",IF(ISNUMBER(MATCH(A292,'Ingredienti'!$A$5:$A$154,0)),INDEX('Ingredienti'!$G$5:$G$154,MATCH(A292,'Ingredienti'!$A$5:$A$154,0)),IF(ISNUMBER(MATCH(A292,'Ricette base'!$H$5:$H$19,0)),INDEX('Ricette base'!$J$5:$J$19,MATCH(A292,'Ricette base'!$H$5:$H$19,0)),"")))</f>
        <v/>
      </c>
      <c r="E292" s="15" t="str">
        <f>IF(OR(A292="",NOT(ISNUMBER(B292)),NOT(ISNUMBER(D292))),"",ROUND(B292*D292,2))</f>
        <v/>
      </c>
      <c r="F292" s="10" t="str">
        <f>IF(A292="","",IF(OR(ISNUMBER(MATCH(A292,'Ingredienti'!$A$5:$A$154,0)),ISNUMBER(MATCH(A292,'Ricette base'!$H$5:$H$19,0))),IF(NOT(ISNUMBER(D292)),"prezzo mancante",IF(NOT(ISNUMBER(B292)),"quantità mancante",IF(ISNUMBER(MATCH(A292,'Ingredienti'!$A$5:$A$154,0)),"",IF(INDEX('Ricette base'!$K$5:$K$19,MATCH(A292,'Ricette base'!$H$5:$H$19,0))&gt;0,"ricetta base incompleta","")))),"non trovato"))</f>
        <v/>
      </c>
      <c r="L292">
        <f>IF(F292="",0,1)</f>
        <v>0</v>
      </c>
    </row>
    <row r="293" spans="1:12" x14ac:dyDescent="0.25">
      <c r="A293" s="5"/>
      <c r="B293" s="12"/>
      <c r="C293" t="str">
        <f>IF(A293="","",IF(ISNUMBER(MATCH(A293,'Ingredienti'!$A$5:$A$154,0)),INDEX('Ingredienti'!$B$5:$B$154,MATCH(A293,'Ingredienti'!$A$5:$A$154,0)),IF(ISNUMBER(MATCH(A293,'Ricette base'!$H$5:$H$19,0)),INDEX('Ricette base'!$I$5:$I$19,MATCH(A293,'Ricette base'!$H$5:$H$19,0)),"")))</f>
        <v/>
      </c>
      <c r="D293" s="13" t="str">
        <f>IF(A293="","",IF(ISNUMBER(MATCH(A293,'Ingredienti'!$A$5:$A$154,0)),INDEX('Ingredienti'!$G$5:$G$154,MATCH(A293,'Ingredienti'!$A$5:$A$154,0)),IF(ISNUMBER(MATCH(A293,'Ricette base'!$H$5:$H$19,0)),INDEX('Ricette base'!$J$5:$J$19,MATCH(A293,'Ricette base'!$H$5:$H$19,0)),"")))</f>
        <v/>
      </c>
      <c r="E293" s="15" t="str">
        <f>IF(OR(A293="",NOT(ISNUMBER(B293)),NOT(ISNUMBER(D293))),"",ROUND(B293*D293,2))</f>
        <v/>
      </c>
      <c r="F293" s="10" t="str">
        <f>IF(A293="","",IF(OR(ISNUMBER(MATCH(A293,'Ingredienti'!$A$5:$A$154,0)),ISNUMBER(MATCH(A293,'Ricette base'!$H$5:$H$19,0))),IF(NOT(ISNUMBER(D293)),"prezzo mancante",IF(NOT(ISNUMBER(B293)),"quantità mancante",IF(ISNUMBER(MATCH(A293,'Ingredienti'!$A$5:$A$154,0)),"",IF(INDEX('Ricette base'!$K$5:$K$19,MATCH(A293,'Ricette base'!$H$5:$H$19,0))&gt;0,"ricetta base incompleta","")))),"non trovato"))</f>
        <v/>
      </c>
      <c r="L293">
        <f>IF(F293="",0,1)</f>
        <v>0</v>
      </c>
    </row>
    <row r="294" spans="1:12" x14ac:dyDescent="0.25">
      <c r="A294" s="5"/>
      <c r="B294" s="12"/>
      <c r="C294" t="str">
        <f>IF(A294="","",IF(ISNUMBER(MATCH(A294,'Ingredienti'!$A$5:$A$154,0)),INDEX('Ingredienti'!$B$5:$B$154,MATCH(A294,'Ingredienti'!$A$5:$A$154,0)),IF(ISNUMBER(MATCH(A294,'Ricette base'!$H$5:$H$19,0)),INDEX('Ricette base'!$I$5:$I$19,MATCH(A294,'Ricette base'!$H$5:$H$19,0)),"")))</f>
        <v/>
      </c>
      <c r="D294" s="13" t="str">
        <f>IF(A294="","",IF(ISNUMBER(MATCH(A294,'Ingredienti'!$A$5:$A$154,0)),INDEX('Ingredienti'!$G$5:$G$154,MATCH(A294,'Ingredienti'!$A$5:$A$154,0)),IF(ISNUMBER(MATCH(A294,'Ricette base'!$H$5:$H$19,0)),INDEX('Ricette base'!$J$5:$J$19,MATCH(A294,'Ricette base'!$H$5:$H$19,0)),"")))</f>
        <v/>
      </c>
      <c r="E294" s="15" t="str">
        <f>IF(OR(A294="",NOT(ISNUMBER(B294)),NOT(ISNUMBER(D294))),"",ROUND(B294*D294,2))</f>
        <v/>
      </c>
      <c r="F294" s="10" t="str">
        <f>IF(A294="","",IF(OR(ISNUMBER(MATCH(A294,'Ingredienti'!$A$5:$A$154,0)),ISNUMBER(MATCH(A294,'Ricette base'!$H$5:$H$19,0))),IF(NOT(ISNUMBER(D294)),"prezzo mancante",IF(NOT(ISNUMBER(B294)),"quantità mancante",IF(ISNUMBER(MATCH(A294,'Ingredienti'!$A$5:$A$154,0)),"",IF(INDEX('Ricette base'!$K$5:$K$19,MATCH(A294,'Ricette base'!$H$5:$H$19,0))&gt;0,"ricetta base incompleta","")))),"non trovato"))</f>
        <v/>
      </c>
      <c r="L294">
        <f>IF(F294="",0,1)</f>
        <v>0</v>
      </c>
    </row>
    <row r="295" spans="1:12" x14ac:dyDescent="0.25">
      <c r="A295" s="5"/>
      <c r="B295" s="12"/>
      <c r="C295" t="str">
        <f>IF(A295="","",IF(ISNUMBER(MATCH(A295,'Ingredienti'!$A$5:$A$154,0)),INDEX('Ingredienti'!$B$5:$B$154,MATCH(A295,'Ingredienti'!$A$5:$A$154,0)),IF(ISNUMBER(MATCH(A295,'Ricette base'!$H$5:$H$19,0)),INDEX('Ricette base'!$I$5:$I$19,MATCH(A295,'Ricette base'!$H$5:$H$19,0)),"")))</f>
        <v/>
      </c>
      <c r="D295" s="13" t="str">
        <f>IF(A295="","",IF(ISNUMBER(MATCH(A295,'Ingredienti'!$A$5:$A$154,0)),INDEX('Ingredienti'!$G$5:$G$154,MATCH(A295,'Ingredienti'!$A$5:$A$154,0)),IF(ISNUMBER(MATCH(A295,'Ricette base'!$H$5:$H$19,0)),INDEX('Ricette base'!$J$5:$J$19,MATCH(A295,'Ricette base'!$H$5:$H$19,0)),"")))</f>
        <v/>
      </c>
      <c r="E295" s="15" t="str">
        <f>IF(OR(A295="",NOT(ISNUMBER(B295)),NOT(ISNUMBER(D295))),"",ROUND(B295*D295,2))</f>
        <v/>
      </c>
      <c r="F295" s="10" t="str">
        <f>IF(A295="","",IF(OR(ISNUMBER(MATCH(A295,'Ingredienti'!$A$5:$A$154,0)),ISNUMBER(MATCH(A295,'Ricette base'!$H$5:$H$19,0))),IF(NOT(ISNUMBER(D295)),"prezzo mancante",IF(NOT(ISNUMBER(B295)),"quantità mancante",IF(ISNUMBER(MATCH(A295,'Ingredienti'!$A$5:$A$154,0)),"",IF(INDEX('Ricette base'!$K$5:$K$19,MATCH(A295,'Ricette base'!$H$5:$H$19,0))&gt;0,"ricetta base incompleta","")))),"non trovato"))</f>
        <v/>
      </c>
      <c r="L295">
        <f>IF(F295="",0,1)</f>
        <v>0</v>
      </c>
    </row>
    <row r="296" spans="1:12" x14ac:dyDescent="0.25">
      <c r="A296" s="5"/>
      <c r="B296" s="12"/>
      <c r="C296" t="str">
        <f>IF(A296="","",IF(ISNUMBER(MATCH(A296,'Ingredienti'!$A$5:$A$154,0)),INDEX('Ingredienti'!$B$5:$B$154,MATCH(A296,'Ingredienti'!$A$5:$A$154,0)),IF(ISNUMBER(MATCH(A296,'Ricette base'!$H$5:$H$19,0)),INDEX('Ricette base'!$I$5:$I$19,MATCH(A296,'Ricette base'!$H$5:$H$19,0)),"")))</f>
        <v/>
      </c>
      <c r="D296" s="13" t="str">
        <f>IF(A296="","",IF(ISNUMBER(MATCH(A296,'Ingredienti'!$A$5:$A$154,0)),INDEX('Ingredienti'!$G$5:$G$154,MATCH(A296,'Ingredienti'!$A$5:$A$154,0)),IF(ISNUMBER(MATCH(A296,'Ricette base'!$H$5:$H$19,0)),INDEX('Ricette base'!$J$5:$J$19,MATCH(A296,'Ricette base'!$H$5:$H$19,0)),"")))</f>
        <v/>
      </c>
      <c r="E296" s="15" t="str">
        <f>IF(OR(A296="",NOT(ISNUMBER(B296)),NOT(ISNUMBER(D296))),"",ROUND(B296*D296,2))</f>
        <v/>
      </c>
      <c r="F296" s="10" t="str">
        <f>IF(A296="","",IF(OR(ISNUMBER(MATCH(A296,'Ingredienti'!$A$5:$A$154,0)),ISNUMBER(MATCH(A296,'Ricette base'!$H$5:$H$19,0))),IF(NOT(ISNUMBER(D296)),"prezzo mancante",IF(NOT(ISNUMBER(B296)),"quantità mancante",IF(ISNUMBER(MATCH(A296,'Ingredienti'!$A$5:$A$154,0)),"",IF(INDEX('Ricette base'!$K$5:$K$19,MATCH(A296,'Ricette base'!$H$5:$H$19,0))&gt;0,"ricetta base incompleta","")))),"non trovato"))</f>
        <v/>
      </c>
      <c r="L296">
        <f>IF(F296="",0,1)</f>
        <v>0</v>
      </c>
    </row>
    <row r="297" spans="1:12" x14ac:dyDescent="0.25">
      <c r="A297" s="5"/>
      <c r="B297" s="12"/>
      <c r="C297" t="str">
        <f>IF(A297="","",IF(ISNUMBER(MATCH(A297,'Ingredienti'!$A$5:$A$154,0)),INDEX('Ingredienti'!$B$5:$B$154,MATCH(A297,'Ingredienti'!$A$5:$A$154,0)),IF(ISNUMBER(MATCH(A297,'Ricette base'!$H$5:$H$19,0)),INDEX('Ricette base'!$I$5:$I$19,MATCH(A297,'Ricette base'!$H$5:$H$19,0)),"")))</f>
        <v/>
      </c>
      <c r="D297" s="13" t="str">
        <f>IF(A297="","",IF(ISNUMBER(MATCH(A297,'Ingredienti'!$A$5:$A$154,0)),INDEX('Ingredienti'!$G$5:$G$154,MATCH(A297,'Ingredienti'!$A$5:$A$154,0)),IF(ISNUMBER(MATCH(A297,'Ricette base'!$H$5:$H$19,0)),INDEX('Ricette base'!$J$5:$J$19,MATCH(A297,'Ricette base'!$H$5:$H$19,0)),"")))</f>
        <v/>
      </c>
      <c r="E297" s="15" t="str">
        <f>IF(OR(A297="",NOT(ISNUMBER(B297)),NOT(ISNUMBER(D297))),"",ROUND(B297*D297,2))</f>
        <v/>
      </c>
      <c r="F297" s="10" t="str">
        <f>IF(A297="","",IF(OR(ISNUMBER(MATCH(A297,'Ingredienti'!$A$5:$A$154,0)),ISNUMBER(MATCH(A297,'Ricette base'!$H$5:$H$19,0))),IF(NOT(ISNUMBER(D297)),"prezzo mancante",IF(NOT(ISNUMBER(B297)),"quantità mancante",IF(ISNUMBER(MATCH(A297,'Ingredienti'!$A$5:$A$154,0)),"",IF(INDEX('Ricette base'!$K$5:$K$19,MATCH(A297,'Ricette base'!$H$5:$H$19,0))&gt;0,"ricetta base incompleta","")))),"non trovato"))</f>
        <v/>
      </c>
      <c r="L297">
        <f>IF(F297="",0,1)</f>
        <v>0</v>
      </c>
    </row>
    <row r="298" spans="1:12" x14ac:dyDescent="0.25">
      <c r="A298" s="5"/>
      <c r="B298" s="12"/>
      <c r="C298" t="str">
        <f>IF(A298="","",IF(ISNUMBER(MATCH(A298,'Ingredienti'!$A$5:$A$154,0)),INDEX('Ingredienti'!$B$5:$B$154,MATCH(A298,'Ingredienti'!$A$5:$A$154,0)),IF(ISNUMBER(MATCH(A298,'Ricette base'!$H$5:$H$19,0)),INDEX('Ricette base'!$I$5:$I$19,MATCH(A298,'Ricette base'!$H$5:$H$19,0)),"")))</f>
        <v/>
      </c>
      <c r="D298" s="13" t="str">
        <f>IF(A298="","",IF(ISNUMBER(MATCH(A298,'Ingredienti'!$A$5:$A$154,0)),INDEX('Ingredienti'!$G$5:$G$154,MATCH(A298,'Ingredienti'!$A$5:$A$154,0)),IF(ISNUMBER(MATCH(A298,'Ricette base'!$H$5:$H$19,0)),INDEX('Ricette base'!$J$5:$J$19,MATCH(A298,'Ricette base'!$H$5:$H$19,0)),"")))</f>
        <v/>
      </c>
      <c r="E298" s="15" t="str">
        <f>IF(OR(A298="",NOT(ISNUMBER(B298)),NOT(ISNUMBER(D298))),"",ROUND(B298*D298,2))</f>
        <v/>
      </c>
      <c r="F298" s="10" t="str">
        <f>IF(A298="","",IF(OR(ISNUMBER(MATCH(A298,'Ingredienti'!$A$5:$A$154,0)),ISNUMBER(MATCH(A298,'Ricette base'!$H$5:$H$19,0))),IF(NOT(ISNUMBER(D298)),"prezzo mancante",IF(NOT(ISNUMBER(B298)),"quantità mancante",IF(ISNUMBER(MATCH(A298,'Ingredienti'!$A$5:$A$154,0)),"",IF(INDEX('Ricette base'!$K$5:$K$19,MATCH(A298,'Ricette base'!$H$5:$H$19,0))&gt;0,"ricetta base incompleta","")))),"non trovato"))</f>
        <v/>
      </c>
      <c r="L298">
        <f>IF(F298="",0,1)</f>
        <v>0</v>
      </c>
    </row>
    <row r="299" spans="1:12" x14ac:dyDescent="0.25">
      <c r="A299" s="5"/>
      <c r="B299" s="12"/>
      <c r="C299" t="str">
        <f>IF(A299="","",IF(ISNUMBER(MATCH(A299,'Ingredienti'!$A$5:$A$154,0)),INDEX('Ingredienti'!$B$5:$B$154,MATCH(A299,'Ingredienti'!$A$5:$A$154,0)),IF(ISNUMBER(MATCH(A299,'Ricette base'!$H$5:$H$19,0)),INDEX('Ricette base'!$I$5:$I$19,MATCH(A299,'Ricette base'!$H$5:$H$19,0)),"")))</f>
        <v/>
      </c>
      <c r="D299" s="13" t="str">
        <f>IF(A299="","",IF(ISNUMBER(MATCH(A299,'Ingredienti'!$A$5:$A$154,0)),INDEX('Ingredienti'!$G$5:$G$154,MATCH(A299,'Ingredienti'!$A$5:$A$154,0)),IF(ISNUMBER(MATCH(A299,'Ricette base'!$H$5:$H$19,0)),INDEX('Ricette base'!$J$5:$J$19,MATCH(A299,'Ricette base'!$H$5:$H$19,0)),"")))</f>
        <v/>
      </c>
      <c r="E299" s="15" t="str">
        <f>IF(OR(A299="",NOT(ISNUMBER(B299)),NOT(ISNUMBER(D299))),"",ROUND(B299*D299,2))</f>
        <v/>
      </c>
      <c r="F299" s="10" t="str">
        <f>IF(A299="","",IF(OR(ISNUMBER(MATCH(A299,'Ingredienti'!$A$5:$A$154,0)),ISNUMBER(MATCH(A299,'Ricette base'!$H$5:$H$19,0))),IF(NOT(ISNUMBER(D299)),"prezzo mancante",IF(NOT(ISNUMBER(B299)),"quantità mancante",IF(ISNUMBER(MATCH(A299,'Ingredienti'!$A$5:$A$154,0)),"",IF(INDEX('Ricette base'!$K$5:$K$19,MATCH(A299,'Ricette base'!$H$5:$H$19,0))&gt;0,"ricetta base incompleta","")))),"non trovato"))</f>
        <v/>
      </c>
      <c r="L299">
        <f>IF(F299="",0,1)</f>
        <v>0</v>
      </c>
    </row>
    <row r="300" spans="1:12" x14ac:dyDescent="0.25">
      <c r="A300" s="5"/>
      <c r="B300" s="12"/>
      <c r="C300" t="str">
        <f>IF(A300="","",IF(ISNUMBER(MATCH(A300,'Ingredienti'!$A$5:$A$154,0)),INDEX('Ingredienti'!$B$5:$B$154,MATCH(A300,'Ingredienti'!$A$5:$A$154,0)),IF(ISNUMBER(MATCH(A300,'Ricette base'!$H$5:$H$19,0)),INDEX('Ricette base'!$I$5:$I$19,MATCH(A300,'Ricette base'!$H$5:$H$19,0)),"")))</f>
        <v/>
      </c>
      <c r="D300" s="13" t="str">
        <f>IF(A300="","",IF(ISNUMBER(MATCH(A300,'Ingredienti'!$A$5:$A$154,0)),INDEX('Ingredienti'!$G$5:$G$154,MATCH(A300,'Ingredienti'!$A$5:$A$154,0)),IF(ISNUMBER(MATCH(A300,'Ricette base'!$H$5:$H$19,0)),INDEX('Ricette base'!$J$5:$J$19,MATCH(A300,'Ricette base'!$H$5:$H$19,0)),"")))</f>
        <v/>
      </c>
      <c r="E300" s="15" t="str">
        <f>IF(OR(A300="",NOT(ISNUMBER(B300)),NOT(ISNUMBER(D300))),"",ROUND(B300*D300,2))</f>
        <v/>
      </c>
      <c r="F300" s="10" t="str">
        <f>IF(A300="","",IF(OR(ISNUMBER(MATCH(A300,'Ingredienti'!$A$5:$A$154,0)),ISNUMBER(MATCH(A300,'Ricette base'!$H$5:$H$19,0))),IF(NOT(ISNUMBER(D300)),"prezzo mancante",IF(NOT(ISNUMBER(B300)),"quantità mancante",IF(ISNUMBER(MATCH(A300,'Ingredienti'!$A$5:$A$154,0)),"",IF(INDEX('Ricette base'!$K$5:$K$19,MATCH(A300,'Ricette base'!$H$5:$H$19,0))&gt;0,"ricetta base incompleta","")))),"non trovato"))</f>
        <v/>
      </c>
      <c r="L300">
        <f>IF(F300="",0,1)</f>
        <v>0</v>
      </c>
    </row>
    <row r="301" spans="1:12" x14ac:dyDescent="0.25">
      <c r="A301" s="5"/>
      <c r="B301" s="12"/>
      <c r="C301" t="str">
        <f>IF(A301="","",IF(ISNUMBER(MATCH(A301,'Ingredienti'!$A$5:$A$154,0)),INDEX('Ingredienti'!$B$5:$B$154,MATCH(A301,'Ingredienti'!$A$5:$A$154,0)),IF(ISNUMBER(MATCH(A301,'Ricette base'!$H$5:$H$19,0)),INDEX('Ricette base'!$I$5:$I$19,MATCH(A301,'Ricette base'!$H$5:$H$19,0)),"")))</f>
        <v/>
      </c>
      <c r="D301" s="13" t="str">
        <f>IF(A301="","",IF(ISNUMBER(MATCH(A301,'Ingredienti'!$A$5:$A$154,0)),INDEX('Ingredienti'!$G$5:$G$154,MATCH(A301,'Ingredienti'!$A$5:$A$154,0)),IF(ISNUMBER(MATCH(A301,'Ricette base'!$H$5:$H$19,0)),INDEX('Ricette base'!$J$5:$J$19,MATCH(A301,'Ricette base'!$H$5:$H$19,0)),"")))</f>
        <v/>
      </c>
      <c r="E301" s="15" t="str">
        <f>IF(OR(A301="",NOT(ISNUMBER(B301)),NOT(ISNUMBER(D301))),"",ROUND(B301*D301,2))</f>
        <v/>
      </c>
      <c r="F301" s="10" t="str">
        <f>IF(A301="","",IF(OR(ISNUMBER(MATCH(A301,'Ingredienti'!$A$5:$A$154,0)),ISNUMBER(MATCH(A301,'Ricette base'!$H$5:$H$19,0))),IF(NOT(ISNUMBER(D301)),"prezzo mancante",IF(NOT(ISNUMBER(B301)),"quantità mancante",IF(ISNUMBER(MATCH(A301,'Ingredienti'!$A$5:$A$154,0)),"",IF(INDEX('Ricette base'!$K$5:$K$19,MATCH(A301,'Ricette base'!$H$5:$H$19,0))&gt;0,"ricetta base incompleta","")))),"non trovato"))</f>
        <v/>
      </c>
      <c r="L301">
        <f>IF(F301="",0,1)</f>
        <v>0</v>
      </c>
    </row>
    <row r="302" spans="1:5" x14ac:dyDescent="0.25">
      <c r="A302" s="16" t="s">
        <v>47</v>
      </c>
      <c r="E302" s="9" t="str">
        <f>IF(A285="","",ROUND(SUM(E287:E301),2))</f>
        <v/>
      </c>
    </row>
    <row r="303" spans="1:5" x14ac:dyDescent="0.25">
      <c r="A303" s="16" t="s">
        <v>50</v>
      </c>
      <c r="E303" s="9" t="str">
        <f>IF(OR(A285="",NOT(ISNUMBER(C285))),"",IF(C285&lt;=0,"",ROUND(E302/C285,2)))</f>
        <v/>
      </c>
    </row>
    <row r="305" spans="1:5" x14ac:dyDescent="0.25">
      <c r="A305" s="11"/>
      <c r="B305" s="2" t="s">
        <v>52</v>
      </c>
      <c r="C305" s="5"/>
      <c r="D305" s="2" t="str">
        <f>IF(C305=1,"porzione","porzioni")</f>
        <v>porzioni</v>
      </c>
      <c r="E305" s="10" t="str">
        <f>IF(A305="","",IF(COUNTIF($H$5:$H$34,A305)&gt;1,"nome doppio, conta solo il primo",IF(NOT(ISNUMBER(C305)),"«dà … porzioni» mancante",IF(C305&lt;=0,"«dà … porzioni» mancante",IF(SUM(L307:L321)&gt;0,"controllare le righe con avviso","")))))</f>
        <v/>
      </c>
    </row>
    <row r="306" spans="1:6" x14ac:dyDescent="0.25">
      <c r="A306" s="4" t="s">
        <v>43</v>
      </c>
      <c r="B306" s="4" t="s">
        <v>44</v>
      </c>
      <c r="C306" s="4" t="s">
        <v>18</v>
      </c>
      <c r="D306" s="4" t="s">
        <v>45</v>
      </c>
      <c r="E306" s="4" t="s">
        <v>46</v>
      </c>
      <c r="F306" s="4" t="s">
        <v>24</v>
      </c>
    </row>
    <row r="307" spans="1:12" x14ac:dyDescent="0.25">
      <c r="A307" s="5"/>
      <c r="B307" s="12"/>
      <c r="C307" t="str">
        <f>IF(A307="","",IF(ISNUMBER(MATCH(A307,'Ingredienti'!$A$5:$A$154,0)),INDEX('Ingredienti'!$B$5:$B$154,MATCH(A307,'Ingredienti'!$A$5:$A$154,0)),IF(ISNUMBER(MATCH(A307,'Ricette base'!$H$5:$H$19,0)),INDEX('Ricette base'!$I$5:$I$19,MATCH(A307,'Ricette base'!$H$5:$H$19,0)),"")))</f>
        <v/>
      </c>
      <c r="D307" s="13" t="str">
        <f>IF(A307="","",IF(ISNUMBER(MATCH(A307,'Ingredienti'!$A$5:$A$154,0)),INDEX('Ingredienti'!$G$5:$G$154,MATCH(A307,'Ingredienti'!$A$5:$A$154,0)),IF(ISNUMBER(MATCH(A307,'Ricette base'!$H$5:$H$19,0)),INDEX('Ricette base'!$J$5:$J$19,MATCH(A307,'Ricette base'!$H$5:$H$19,0)),"")))</f>
        <v/>
      </c>
      <c r="E307" s="15" t="str">
        <f>IF(OR(A307="",NOT(ISNUMBER(B307)),NOT(ISNUMBER(D307))),"",ROUND(B307*D307,2))</f>
        <v/>
      </c>
      <c r="F307" s="10" t="str">
        <f>IF(A307="","",IF(OR(ISNUMBER(MATCH(A307,'Ingredienti'!$A$5:$A$154,0)),ISNUMBER(MATCH(A307,'Ricette base'!$H$5:$H$19,0))),IF(NOT(ISNUMBER(D307)),"prezzo mancante",IF(NOT(ISNUMBER(B307)),"quantità mancante",IF(ISNUMBER(MATCH(A307,'Ingredienti'!$A$5:$A$154,0)),"",IF(INDEX('Ricette base'!$K$5:$K$19,MATCH(A307,'Ricette base'!$H$5:$H$19,0))&gt;0,"ricetta base incompleta","")))),"non trovato"))</f>
        <v/>
      </c>
      <c r="L307">
        <f>IF(F307="",0,1)</f>
        <v>0</v>
      </c>
    </row>
    <row r="308" spans="1:12" x14ac:dyDescent="0.25">
      <c r="A308" s="5"/>
      <c r="B308" s="12"/>
      <c r="C308" t="str">
        <f>IF(A308="","",IF(ISNUMBER(MATCH(A308,'Ingredienti'!$A$5:$A$154,0)),INDEX('Ingredienti'!$B$5:$B$154,MATCH(A308,'Ingredienti'!$A$5:$A$154,0)),IF(ISNUMBER(MATCH(A308,'Ricette base'!$H$5:$H$19,0)),INDEX('Ricette base'!$I$5:$I$19,MATCH(A308,'Ricette base'!$H$5:$H$19,0)),"")))</f>
        <v/>
      </c>
      <c r="D308" s="13" t="str">
        <f>IF(A308="","",IF(ISNUMBER(MATCH(A308,'Ingredienti'!$A$5:$A$154,0)),INDEX('Ingredienti'!$G$5:$G$154,MATCH(A308,'Ingredienti'!$A$5:$A$154,0)),IF(ISNUMBER(MATCH(A308,'Ricette base'!$H$5:$H$19,0)),INDEX('Ricette base'!$J$5:$J$19,MATCH(A308,'Ricette base'!$H$5:$H$19,0)),"")))</f>
        <v/>
      </c>
      <c r="E308" s="15" t="str">
        <f>IF(OR(A308="",NOT(ISNUMBER(B308)),NOT(ISNUMBER(D308))),"",ROUND(B308*D308,2))</f>
        <v/>
      </c>
      <c r="F308" s="10" t="str">
        <f>IF(A308="","",IF(OR(ISNUMBER(MATCH(A308,'Ingredienti'!$A$5:$A$154,0)),ISNUMBER(MATCH(A308,'Ricette base'!$H$5:$H$19,0))),IF(NOT(ISNUMBER(D308)),"prezzo mancante",IF(NOT(ISNUMBER(B308)),"quantità mancante",IF(ISNUMBER(MATCH(A308,'Ingredienti'!$A$5:$A$154,0)),"",IF(INDEX('Ricette base'!$K$5:$K$19,MATCH(A308,'Ricette base'!$H$5:$H$19,0))&gt;0,"ricetta base incompleta","")))),"non trovato"))</f>
        <v/>
      </c>
      <c r="L308">
        <f>IF(F308="",0,1)</f>
        <v>0</v>
      </c>
    </row>
    <row r="309" spans="1:12" x14ac:dyDescent="0.25">
      <c r="A309" s="5"/>
      <c r="B309" s="12"/>
      <c r="C309" t="str">
        <f>IF(A309="","",IF(ISNUMBER(MATCH(A309,'Ingredienti'!$A$5:$A$154,0)),INDEX('Ingredienti'!$B$5:$B$154,MATCH(A309,'Ingredienti'!$A$5:$A$154,0)),IF(ISNUMBER(MATCH(A309,'Ricette base'!$H$5:$H$19,0)),INDEX('Ricette base'!$I$5:$I$19,MATCH(A309,'Ricette base'!$H$5:$H$19,0)),"")))</f>
        <v/>
      </c>
      <c r="D309" s="13" t="str">
        <f>IF(A309="","",IF(ISNUMBER(MATCH(A309,'Ingredienti'!$A$5:$A$154,0)),INDEX('Ingredienti'!$G$5:$G$154,MATCH(A309,'Ingredienti'!$A$5:$A$154,0)),IF(ISNUMBER(MATCH(A309,'Ricette base'!$H$5:$H$19,0)),INDEX('Ricette base'!$J$5:$J$19,MATCH(A309,'Ricette base'!$H$5:$H$19,0)),"")))</f>
        <v/>
      </c>
      <c r="E309" s="15" t="str">
        <f>IF(OR(A309="",NOT(ISNUMBER(B309)),NOT(ISNUMBER(D309))),"",ROUND(B309*D309,2))</f>
        <v/>
      </c>
      <c r="F309" s="10" t="str">
        <f>IF(A309="","",IF(OR(ISNUMBER(MATCH(A309,'Ingredienti'!$A$5:$A$154,0)),ISNUMBER(MATCH(A309,'Ricette base'!$H$5:$H$19,0))),IF(NOT(ISNUMBER(D309)),"prezzo mancante",IF(NOT(ISNUMBER(B309)),"quantità mancante",IF(ISNUMBER(MATCH(A309,'Ingredienti'!$A$5:$A$154,0)),"",IF(INDEX('Ricette base'!$K$5:$K$19,MATCH(A309,'Ricette base'!$H$5:$H$19,0))&gt;0,"ricetta base incompleta","")))),"non trovato"))</f>
        <v/>
      </c>
      <c r="L309">
        <f>IF(F309="",0,1)</f>
        <v>0</v>
      </c>
    </row>
    <row r="310" spans="1:12" x14ac:dyDescent="0.25">
      <c r="A310" s="5"/>
      <c r="B310" s="12"/>
      <c r="C310" t="str">
        <f>IF(A310="","",IF(ISNUMBER(MATCH(A310,'Ingredienti'!$A$5:$A$154,0)),INDEX('Ingredienti'!$B$5:$B$154,MATCH(A310,'Ingredienti'!$A$5:$A$154,0)),IF(ISNUMBER(MATCH(A310,'Ricette base'!$H$5:$H$19,0)),INDEX('Ricette base'!$I$5:$I$19,MATCH(A310,'Ricette base'!$H$5:$H$19,0)),"")))</f>
        <v/>
      </c>
      <c r="D310" s="13" t="str">
        <f>IF(A310="","",IF(ISNUMBER(MATCH(A310,'Ingredienti'!$A$5:$A$154,0)),INDEX('Ingredienti'!$G$5:$G$154,MATCH(A310,'Ingredienti'!$A$5:$A$154,0)),IF(ISNUMBER(MATCH(A310,'Ricette base'!$H$5:$H$19,0)),INDEX('Ricette base'!$J$5:$J$19,MATCH(A310,'Ricette base'!$H$5:$H$19,0)),"")))</f>
        <v/>
      </c>
      <c r="E310" s="15" t="str">
        <f>IF(OR(A310="",NOT(ISNUMBER(B310)),NOT(ISNUMBER(D310))),"",ROUND(B310*D310,2))</f>
        <v/>
      </c>
      <c r="F310" s="10" t="str">
        <f>IF(A310="","",IF(OR(ISNUMBER(MATCH(A310,'Ingredienti'!$A$5:$A$154,0)),ISNUMBER(MATCH(A310,'Ricette base'!$H$5:$H$19,0))),IF(NOT(ISNUMBER(D310)),"prezzo mancante",IF(NOT(ISNUMBER(B310)),"quantità mancante",IF(ISNUMBER(MATCH(A310,'Ingredienti'!$A$5:$A$154,0)),"",IF(INDEX('Ricette base'!$K$5:$K$19,MATCH(A310,'Ricette base'!$H$5:$H$19,0))&gt;0,"ricetta base incompleta","")))),"non trovato"))</f>
        <v/>
      </c>
      <c r="L310">
        <f>IF(F310="",0,1)</f>
        <v>0</v>
      </c>
    </row>
    <row r="311" spans="1:12" x14ac:dyDescent="0.25">
      <c r="A311" s="5"/>
      <c r="B311" s="12"/>
      <c r="C311" t="str">
        <f>IF(A311="","",IF(ISNUMBER(MATCH(A311,'Ingredienti'!$A$5:$A$154,0)),INDEX('Ingredienti'!$B$5:$B$154,MATCH(A311,'Ingredienti'!$A$5:$A$154,0)),IF(ISNUMBER(MATCH(A311,'Ricette base'!$H$5:$H$19,0)),INDEX('Ricette base'!$I$5:$I$19,MATCH(A311,'Ricette base'!$H$5:$H$19,0)),"")))</f>
        <v/>
      </c>
      <c r="D311" s="13" t="str">
        <f>IF(A311="","",IF(ISNUMBER(MATCH(A311,'Ingredienti'!$A$5:$A$154,0)),INDEX('Ingredienti'!$G$5:$G$154,MATCH(A311,'Ingredienti'!$A$5:$A$154,0)),IF(ISNUMBER(MATCH(A311,'Ricette base'!$H$5:$H$19,0)),INDEX('Ricette base'!$J$5:$J$19,MATCH(A311,'Ricette base'!$H$5:$H$19,0)),"")))</f>
        <v/>
      </c>
      <c r="E311" s="15" t="str">
        <f>IF(OR(A311="",NOT(ISNUMBER(B311)),NOT(ISNUMBER(D311))),"",ROUND(B311*D311,2))</f>
        <v/>
      </c>
      <c r="F311" s="10" t="str">
        <f>IF(A311="","",IF(OR(ISNUMBER(MATCH(A311,'Ingredienti'!$A$5:$A$154,0)),ISNUMBER(MATCH(A311,'Ricette base'!$H$5:$H$19,0))),IF(NOT(ISNUMBER(D311)),"prezzo mancante",IF(NOT(ISNUMBER(B311)),"quantità mancante",IF(ISNUMBER(MATCH(A311,'Ingredienti'!$A$5:$A$154,0)),"",IF(INDEX('Ricette base'!$K$5:$K$19,MATCH(A311,'Ricette base'!$H$5:$H$19,0))&gt;0,"ricetta base incompleta","")))),"non trovato"))</f>
        <v/>
      </c>
      <c r="L311">
        <f>IF(F311="",0,1)</f>
        <v>0</v>
      </c>
    </row>
    <row r="312" spans="1:12" x14ac:dyDescent="0.25">
      <c r="A312" s="5"/>
      <c r="B312" s="12"/>
      <c r="C312" t="str">
        <f>IF(A312="","",IF(ISNUMBER(MATCH(A312,'Ingredienti'!$A$5:$A$154,0)),INDEX('Ingredienti'!$B$5:$B$154,MATCH(A312,'Ingredienti'!$A$5:$A$154,0)),IF(ISNUMBER(MATCH(A312,'Ricette base'!$H$5:$H$19,0)),INDEX('Ricette base'!$I$5:$I$19,MATCH(A312,'Ricette base'!$H$5:$H$19,0)),"")))</f>
        <v/>
      </c>
      <c r="D312" s="13" t="str">
        <f>IF(A312="","",IF(ISNUMBER(MATCH(A312,'Ingredienti'!$A$5:$A$154,0)),INDEX('Ingredienti'!$G$5:$G$154,MATCH(A312,'Ingredienti'!$A$5:$A$154,0)),IF(ISNUMBER(MATCH(A312,'Ricette base'!$H$5:$H$19,0)),INDEX('Ricette base'!$J$5:$J$19,MATCH(A312,'Ricette base'!$H$5:$H$19,0)),"")))</f>
        <v/>
      </c>
      <c r="E312" s="15" t="str">
        <f>IF(OR(A312="",NOT(ISNUMBER(B312)),NOT(ISNUMBER(D312))),"",ROUND(B312*D312,2))</f>
        <v/>
      </c>
      <c r="F312" s="10" t="str">
        <f>IF(A312="","",IF(OR(ISNUMBER(MATCH(A312,'Ingredienti'!$A$5:$A$154,0)),ISNUMBER(MATCH(A312,'Ricette base'!$H$5:$H$19,0))),IF(NOT(ISNUMBER(D312)),"prezzo mancante",IF(NOT(ISNUMBER(B312)),"quantità mancante",IF(ISNUMBER(MATCH(A312,'Ingredienti'!$A$5:$A$154,0)),"",IF(INDEX('Ricette base'!$K$5:$K$19,MATCH(A312,'Ricette base'!$H$5:$H$19,0))&gt;0,"ricetta base incompleta","")))),"non trovato"))</f>
        <v/>
      </c>
      <c r="L312">
        <f>IF(F312="",0,1)</f>
        <v>0</v>
      </c>
    </row>
    <row r="313" spans="1:12" x14ac:dyDescent="0.25">
      <c r="A313" s="5"/>
      <c r="B313" s="12"/>
      <c r="C313" t="str">
        <f>IF(A313="","",IF(ISNUMBER(MATCH(A313,'Ingredienti'!$A$5:$A$154,0)),INDEX('Ingredienti'!$B$5:$B$154,MATCH(A313,'Ingredienti'!$A$5:$A$154,0)),IF(ISNUMBER(MATCH(A313,'Ricette base'!$H$5:$H$19,0)),INDEX('Ricette base'!$I$5:$I$19,MATCH(A313,'Ricette base'!$H$5:$H$19,0)),"")))</f>
        <v/>
      </c>
      <c r="D313" s="13" t="str">
        <f>IF(A313="","",IF(ISNUMBER(MATCH(A313,'Ingredienti'!$A$5:$A$154,0)),INDEX('Ingredienti'!$G$5:$G$154,MATCH(A313,'Ingredienti'!$A$5:$A$154,0)),IF(ISNUMBER(MATCH(A313,'Ricette base'!$H$5:$H$19,0)),INDEX('Ricette base'!$J$5:$J$19,MATCH(A313,'Ricette base'!$H$5:$H$19,0)),"")))</f>
        <v/>
      </c>
      <c r="E313" s="15" t="str">
        <f>IF(OR(A313="",NOT(ISNUMBER(B313)),NOT(ISNUMBER(D313))),"",ROUND(B313*D313,2))</f>
        <v/>
      </c>
      <c r="F313" s="10" t="str">
        <f>IF(A313="","",IF(OR(ISNUMBER(MATCH(A313,'Ingredienti'!$A$5:$A$154,0)),ISNUMBER(MATCH(A313,'Ricette base'!$H$5:$H$19,0))),IF(NOT(ISNUMBER(D313)),"prezzo mancante",IF(NOT(ISNUMBER(B313)),"quantità mancante",IF(ISNUMBER(MATCH(A313,'Ingredienti'!$A$5:$A$154,0)),"",IF(INDEX('Ricette base'!$K$5:$K$19,MATCH(A313,'Ricette base'!$H$5:$H$19,0))&gt;0,"ricetta base incompleta","")))),"non trovato"))</f>
        <v/>
      </c>
      <c r="L313">
        <f>IF(F313="",0,1)</f>
        <v>0</v>
      </c>
    </row>
    <row r="314" spans="1:12" x14ac:dyDescent="0.25">
      <c r="A314" s="5"/>
      <c r="B314" s="12"/>
      <c r="C314" t="str">
        <f>IF(A314="","",IF(ISNUMBER(MATCH(A314,'Ingredienti'!$A$5:$A$154,0)),INDEX('Ingredienti'!$B$5:$B$154,MATCH(A314,'Ingredienti'!$A$5:$A$154,0)),IF(ISNUMBER(MATCH(A314,'Ricette base'!$H$5:$H$19,0)),INDEX('Ricette base'!$I$5:$I$19,MATCH(A314,'Ricette base'!$H$5:$H$19,0)),"")))</f>
        <v/>
      </c>
      <c r="D314" s="13" t="str">
        <f>IF(A314="","",IF(ISNUMBER(MATCH(A314,'Ingredienti'!$A$5:$A$154,0)),INDEX('Ingredienti'!$G$5:$G$154,MATCH(A314,'Ingredienti'!$A$5:$A$154,0)),IF(ISNUMBER(MATCH(A314,'Ricette base'!$H$5:$H$19,0)),INDEX('Ricette base'!$J$5:$J$19,MATCH(A314,'Ricette base'!$H$5:$H$19,0)),"")))</f>
        <v/>
      </c>
      <c r="E314" s="15" t="str">
        <f>IF(OR(A314="",NOT(ISNUMBER(B314)),NOT(ISNUMBER(D314))),"",ROUND(B314*D314,2))</f>
        <v/>
      </c>
      <c r="F314" s="10" t="str">
        <f>IF(A314="","",IF(OR(ISNUMBER(MATCH(A314,'Ingredienti'!$A$5:$A$154,0)),ISNUMBER(MATCH(A314,'Ricette base'!$H$5:$H$19,0))),IF(NOT(ISNUMBER(D314)),"prezzo mancante",IF(NOT(ISNUMBER(B314)),"quantità mancante",IF(ISNUMBER(MATCH(A314,'Ingredienti'!$A$5:$A$154,0)),"",IF(INDEX('Ricette base'!$K$5:$K$19,MATCH(A314,'Ricette base'!$H$5:$H$19,0))&gt;0,"ricetta base incompleta","")))),"non trovato"))</f>
        <v/>
      </c>
      <c r="L314">
        <f>IF(F314="",0,1)</f>
        <v>0</v>
      </c>
    </row>
    <row r="315" spans="1:12" x14ac:dyDescent="0.25">
      <c r="A315" s="5"/>
      <c r="B315" s="12"/>
      <c r="C315" t="str">
        <f>IF(A315="","",IF(ISNUMBER(MATCH(A315,'Ingredienti'!$A$5:$A$154,0)),INDEX('Ingredienti'!$B$5:$B$154,MATCH(A315,'Ingredienti'!$A$5:$A$154,0)),IF(ISNUMBER(MATCH(A315,'Ricette base'!$H$5:$H$19,0)),INDEX('Ricette base'!$I$5:$I$19,MATCH(A315,'Ricette base'!$H$5:$H$19,0)),"")))</f>
        <v/>
      </c>
      <c r="D315" s="13" t="str">
        <f>IF(A315="","",IF(ISNUMBER(MATCH(A315,'Ingredienti'!$A$5:$A$154,0)),INDEX('Ingredienti'!$G$5:$G$154,MATCH(A315,'Ingredienti'!$A$5:$A$154,0)),IF(ISNUMBER(MATCH(A315,'Ricette base'!$H$5:$H$19,0)),INDEX('Ricette base'!$J$5:$J$19,MATCH(A315,'Ricette base'!$H$5:$H$19,0)),"")))</f>
        <v/>
      </c>
      <c r="E315" s="15" t="str">
        <f>IF(OR(A315="",NOT(ISNUMBER(B315)),NOT(ISNUMBER(D315))),"",ROUND(B315*D315,2))</f>
        <v/>
      </c>
      <c r="F315" s="10" t="str">
        <f>IF(A315="","",IF(OR(ISNUMBER(MATCH(A315,'Ingredienti'!$A$5:$A$154,0)),ISNUMBER(MATCH(A315,'Ricette base'!$H$5:$H$19,0))),IF(NOT(ISNUMBER(D315)),"prezzo mancante",IF(NOT(ISNUMBER(B315)),"quantità mancante",IF(ISNUMBER(MATCH(A315,'Ingredienti'!$A$5:$A$154,0)),"",IF(INDEX('Ricette base'!$K$5:$K$19,MATCH(A315,'Ricette base'!$H$5:$H$19,0))&gt;0,"ricetta base incompleta","")))),"non trovato"))</f>
        <v/>
      </c>
      <c r="L315">
        <f>IF(F315="",0,1)</f>
        <v>0</v>
      </c>
    </row>
    <row r="316" spans="1:12" x14ac:dyDescent="0.25">
      <c r="A316" s="5"/>
      <c r="B316" s="12"/>
      <c r="C316" t="str">
        <f>IF(A316="","",IF(ISNUMBER(MATCH(A316,'Ingredienti'!$A$5:$A$154,0)),INDEX('Ingredienti'!$B$5:$B$154,MATCH(A316,'Ingredienti'!$A$5:$A$154,0)),IF(ISNUMBER(MATCH(A316,'Ricette base'!$H$5:$H$19,0)),INDEX('Ricette base'!$I$5:$I$19,MATCH(A316,'Ricette base'!$H$5:$H$19,0)),"")))</f>
        <v/>
      </c>
      <c r="D316" s="13" t="str">
        <f>IF(A316="","",IF(ISNUMBER(MATCH(A316,'Ingredienti'!$A$5:$A$154,0)),INDEX('Ingredienti'!$G$5:$G$154,MATCH(A316,'Ingredienti'!$A$5:$A$154,0)),IF(ISNUMBER(MATCH(A316,'Ricette base'!$H$5:$H$19,0)),INDEX('Ricette base'!$J$5:$J$19,MATCH(A316,'Ricette base'!$H$5:$H$19,0)),"")))</f>
        <v/>
      </c>
      <c r="E316" s="15" t="str">
        <f>IF(OR(A316="",NOT(ISNUMBER(B316)),NOT(ISNUMBER(D316))),"",ROUND(B316*D316,2))</f>
        <v/>
      </c>
      <c r="F316" s="10" t="str">
        <f>IF(A316="","",IF(OR(ISNUMBER(MATCH(A316,'Ingredienti'!$A$5:$A$154,0)),ISNUMBER(MATCH(A316,'Ricette base'!$H$5:$H$19,0))),IF(NOT(ISNUMBER(D316)),"prezzo mancante",IF(NOT(ISNUMBER(B316)),"quantità mancante",IF(ISNUMBER(MATCH(A316,'Ingredienti'!$A$5:$A$154,0)),"",IF(INDEX('Ricette base'!$K$5:$K$19,MATCH(A316,'Ricette base'!$H$5:$H$19,0))&gt;0,"ricetta base incompleta","")))),"non trovato"))</f>
        <v/>
      </c>
      <c r="L316">
        <f>IF(F316="",0,1)</f>
        <v>0</v>
      </c>
    </row>
    <row r="317" spans="1:12" x14ac:dyDescent="0.25">
      <c r="A317" s="5"/>
      <c r="B317" s="12"/>
      <c r="C317" t="str">
        <f>IF(A317="","",IF(ISNUMBER(MATCH(A317,'Ingredienti'!$A$5:$A$154,0)),INDEX('Ingredienti'!$B$5:$B$154,MATCH(A317,'Ingredienti'!$A$5:$A$154,0)),IF(ISNUMBER(MATCH(A317,'Ricette base'!$H$5:$H$19,0)),INDEX('Ricette base'!$I$5:$I$19,MATCH(A317,'Ricette base'!$H$5:$H$19,0)),"")))</f>
        <v/>
      </c>
      <c r="D317" s="13" t="str">
        <f>IF(A317="","",IF(ISNUMBER(MATCH(A317,'Ingredienti'!$A$5:$A$154,0)),INDEX('Ingredienti'!$G$5:$G$154,MATCH(A317,'Ingredienti'!$A$5:$A$154,0)),IF(ISNUMBER(MATCH(A317,'Ricette base'!$H$5:$H$19,0)),INDEX('Ricette base'!$J$5:$J$19,MATCH(A317,'Ricette base'!$H$5:$H$19,0)),"")))</f>
        <v/>
      </c>
      <c r="E317" s="15" t="str">
        <f>IF(OR(A317="",NOT(ISNUMBER(B317)),NOT(ISNUMBER(D317))),"",ROUND(B317*D317,2))</f>
        <v/>
      </c>
      <c r="F317" s="10" t="str">
        <f>IF(A317="","",IF(OR(ISNUMBER(MATCH(A317,'Ingredienti'!$A$5:$A$154,0)),ISNUMBER(MATCH(A317,'Ricette base'!$H$5:$H$19,0))),IF(NOT(ISNUMBER(D317)),"prezzo mancante",IF(NOT(ISNUMBER(B317)),"quantità mancante",IF(ISNUMBER(MATCH(A317,'Ingredienti'!$A$5:$A$154,0)),"",IF(INDEX('Ricette base'!$K$5:$K$19,MATCH(A317,'Ricette base'!$H$5:$H$19,0))&gt;0,"ricetta base incompleta","")))),"non trovato"))</f>
        <v/>
      </c>
      <c r="L317">
        <f>IF(F317="",0,1)</f>
        <v>0</v>
      </c>
    </row>
    <row r="318" spans="1:12" x14ac:dyDescent="0.25">
      <c r="A318" s="5"/>
      <c r="B318" s="12"/>
      <c r="C318" t="str">
        <f>IF(A318="","",IF(ISNUMBER(MATCH(A318,'Ingredienti'!$A$5:$A$154,0)),INDEX('Ingredienti'!$B$5:$B$154,MATCH(A318,'Ingredienti'!$A$5:$A$154,0)),IF(ISNUMBER(MATCH(A318,'Ricette base'!$H$5:$H$19,0)),INDEX('Ricette base'!$I$5:$I$19,MATCH(A318,'Ricette base'!$H$5:$H$19,0)),"")))</f>
        <v/>
      </c>
      <c r="D318" s="13" t="str">
        <f>IF(A318="","",IF(ISNUMBER(MATCH(A318,'Ingredienti'!$A$5:$A$154,0)),INDEX('Ingredienti'!$G$5:$G$154,MATCH(A318,'Ingredienti'!$A$5:$A$154,0)),IF(ISNUMBER(MATCH(A318,'Ricette base'!$H$5:$H$19,0)),INDEX('Ricette base'!$J$5:$J$19,MATCH(A318,'Ricette base'!$H$5:$H$19,0)),"")))</f>
        <v/>
      </c>
      <c r="E318" s="15" t="str">
        <f>IF(OR(A318="",NOT(ISNUMBER(B318)),NOT(ISNUMBER(D318))),"",ROUND(B318*D318,2))</f>
        <v/>
      </c>
      <c r="F318" s="10" t="str">
        <f>IF(A318="","",IF(OR(ISNUMBER(MATCH(A318,'Ingredienti'!$A$5:$A$154,0)),ISNUMBER(MATCH(A318,'Ricette base'!$H$5:$H$19,0))),IF(NOT(ISNUMBER(D318)),"prezzo mancante",IF(NOT(ISNUMBER(B318)),"quantità mancante",IF(ISNUMBER(MATCH(A318,'Ingredienti'!$A$5:$A$154,0)),"",IF(INDEX('Ricette base'!$K$5:$K$19,MATCH(A318,'Ricette base'!$H$5:$H$19,0))&gt;0,"ricetta base incompleta","")))),"non trovato"))</f>
        <v/>
      </c>
      <c r="L318">
        <f>IF(F318="",0,1)</f>
        <v>0</v>
      </c>
    </row>
    <row r="319" spans="1:12" x14ac:dyDescent="0.25">
      <c r="A319" s="5"/>
      <c r="B319" s="12"/>
      <c r="C319" t="str">
        <f>IF(A319="","",IF(ISNUMBER(MATCH(A319,'Ingredienti'!$A$5:$A$154,0)),INDEX('Ingredienti'!$B$5:$B$154,MATCH(A319,'Ingredienti'!$A$5:$A$154,0)),IF(ISNUMBER(MATCH(A319,'Ricette base'!$H$5:$H$19,0)),INDEX('Ricette base'!$I$5:$I$19,MATCH(A319,'Ricette base'!$H$5:$H$19,0)),"")))</f>
        <v/>
      </c>
      <c r="D319" s="13" t="str">
        <f>IF(A319="","",IF(ISNUMBER(MATCH(A319,'Ingredienti'!$A$5:$A$154,0)),INDEX('Ingredienti'!$G$5:$G$154,MATCH(A319,'Ingredienti'!$A$5:$A$154,0)),IF(ISNUMBER(MATCH(A319,'Ricette base'!$H$5:$H$19,0)),INDEX('Ricette base'!$J$5:$J$19,MATCH(A319,'Ricette base'!$H$5:$H$19,0)),"")))</f>
        <v/>
      </c>
      <c r="E319" s="15" t="str">
        <f>IF(OR(A319="",NOT(ISNUMBER(B319)),NOT(ISNUMBER(D319))),"",ROUND(B319*D319,2))</f>
        <v/>
      </c>
      <c r="F319" s="10" t="str">
        <f>IF(A319="","",IF(OR(ISNUMBER(MATCH(A319,'Ingredienti'!$A$5:$A$154,0)),ISNUMBER(MATCH(A319,'Ricette base'!$H$5:$H$19,0))),IF(NOT(ISNUMBER(D319)),"prezzo mancante",IF(NOT(ISNUMBER(B319)),"quantità mancante",IF(ISNUMBER(MATCH(A319,'Ingredienti'!$A$5:$A$154,0)),"",IF(INDEX('Ricette base'!$K$5:$K$19,MATCH(A319,'Ricette base'!$H$5:$H$19,0))&gt;0,"ricetta base incompleta","")))),"non trovato"))</f>
        <v/>
      </c>
      <c r="L319">
        <f>IF(F319="",0,1)</f>
        <v>0</v>
      </c>
    </row>
    <row r="320" spans="1:12" x14ac:dyDescent="0.25">
      <c r="A320" s="5"/>
      <c r="B320" s="12"/>
      <c r="C320" t="str">
        <f>IF(A320="","",IF(ISNUMBER(MATCH(A320,'Ingredienti'!$A$5:$A$154,0)),INDEX('Ingredienti'!$B$5:$B$154,MATCH(A320,'Ingredienti'!$A$5:$A$154,0)),IF(ISNUMBER(MATCH(A320,'Ricette base'!$H$5:$H$19,0)),INDEX('Ricette base'!$I$5:$I$19,MATCH(A320,'Ricette base'!$H$5:$H$19,0)),"")))</f>
        <v/>
      </c>
      <c r="D320" s="13" t="str">
        <f>IF(A320="","",IF(ISNUMBER(MATCH(A320,'Ingredienti'!$A$5:$A$154,0)),INDEX('Ingredienti'!$G$5:$G$154,MATCH(A320,'Ingredienti'!$A$5:$A$154,0)),IF(ISNUMBER(MATCH(A320,'Ricette base'!$H$5:$H$19,0)),INDEX('Ricette base'!$J$5:$J$19,MATCH(A320,'Ricette base'!$H$5:$H$19,0)),"")))</f>
        <v/>
      </c>
      <c r="E320" s="15" t="str">
        <f>IF(OR(A320="",NOT(ISNUMBER(B320)),NOT(ISNUMBER(D320))),"",ROUND(B320*D320,2))</f>
        <v/>
      </c>
      <c r="F320" s="10" t="str">
        <f>IF(A320="","",IF(OR(ISNUMBER(MATCH(A320,'Ingredienti'!$A$5:$A$154,0)),ISNUMBER(MATCH(A320,'Ricette base'!$H$5:$H$19,0))),IF(NOT(ISNUMBER(D320)),"prezzo mancante",IF(NOT(ISNUMBER(B320)),"quantità mancante",IF(ISNUMBER(MATCH(A320,'Ingredienti'!$A$5:$A$154,0)),"",IF(INDEX('Ricette base'!$K$5:$K$19,MATCH(A320,'Ricette base'!$H$5:$H$19,0))&gt;0,"ricetta base incompleta","")))),"non trovato"))</f>
        <v/>
      </c>
      <c r="L320">
        <f>IF(F320="",0,1)</f>
        <v>0</v>
      </c>
    </row>
    <row r="321" spans="1:12" x14ac:dyDescent="0.25">
      <c r="A321" s="5"/>
      <c r="B321" s="12"/>
      <c r="C321" t="str">
        <f>IF(A321="","",IF(ISNUMBER(MATCH(A321,'Ingredienti'!$A$5:$A$154,0)),INDEX('Ingredienti'!$B$5:$B$154,MATCH(A321,'Ingredienti'!$A$5:$A$154,0)),IF(ISNUMBER(MATCH(A321,'Ricette base'!$H$5:$H$19,0)),INDEX('Ricette base'!$I$5:$I$19,MATCH(A321,'Ricette base'!$H$5:$H$19,0)),"")))</f>
        <v/>
      </c>
      <c r="D321" s="13" t="str">
        <f>IF(A321="","",IF(ISNUMBER(MATCH(A321,'Ingredienti'!$A$5:$A$154,0)),INDEX('Ingredienti'!$G$5:$G$154,MATCH(A321,'Ingredienti'!$A$5:$A$154,0)),IF(ISNUMBER(MATCH(A321,'Ricette base'!$H$5:$H$19,0)),INDEX('Ricette base'!$J$5:$J$19,MATCH(A321,'Ricette base'!$H$5:$H$19,0)),"")))</f>
        <v/>
      </c>
      <c r="E321" s="15" t="str">
        <f>IF(OR(A321="",NOT(ISNUMBER(B321)),NOT(ISNUMBER(D321))),"",ROUND(B321*D321,2))</f>
        <v/>
      </c>
      <c r="F321" s="10" t="str">
        <f>IF(A321="","",IF(OR(ISNUMBER(MATCH(A321,'Ingredienti'!$A$5:$A$154,0)),ISNUMBER(MATCH(A321,'Ricette base'!$H$5:$H$19,0))),IF(NOT(ISNUMBER(D321)),"prezzo mancante",IF(NOT(ISNUMBER(B321)),"quantità mancante",IF(ISNUMBER(MATCH(A321,'Ingredienti'!$A$5:$A$154,0)),"",IF(INDEX('Ricette base'!$K$5:$K$19,MATCH(A321,'Ricette base'!$H$5:$H$19,0))&gt;0,"ricetta base incompleta","")))),"non trovato"))</f>
        <v/>
      </c>
      <c r="L321">
        <f>IF(F321="",0,1)</f>
        <v>0</v>
      </c>
    </row>
    <row r="322" spans="1:5" x14ac:dyDescent="0.25">
      <c r="A322" s="16" t="s">
        <v>47</v>
      </c>
      <c r="E322" s="9" t="str">
        <f>IF(A305="","",ROUND(SUM(E307:E321),2))</f>
        <v/>
      </c>
    </row>
    <row r="323" spans="1:5" x14ac:dyDescent="0.25">
      <c r="A323" s="16" t="s">
        <v>50</v>
      </c>
      <c r="E323" s="9" t="str">
        <f>IF(OR(A305="",NOT(ISNUMBER(C305))),"",IF(C305&lt;=0,"",ROUND(E322/C305,2)))</f>
        <v/>
      </c>
    </row>
    <row r="325" spans="1:5" x14ac:dyDescent="0.25">
      <c r="A325" s="11"/>
      <c r="B325" s="2" t="s">
        <v>52</v>
      </c>
      <c r="C325" s="5"/>
      <c r="D325" s="2" t="str">
        <f>IF(C325=1,"porzione","porzioni")</f>
        <v>porzioni</v>
      </c>
      <c r="E325" s="10" t="str">
        <f>IF(A325="","",IF(COUNTIF($H$5:$H$34,A325)&gt;1,"nome doppio, conta solo il primo",IF(NOT(ISNUMBER(C325)),"«dà … porzioni» mancante",IF(C325&lt;=0,"«dà … porzioni» mancante",IF(SUM(L327:L341)&gt;0,"controllare le righe con avviso","")))))</f>
        <v/>
      </c>
    </row>
    <row r="326" spans="1:6" x14ac:dyDescent="0.25">
      <c r="A326" s="4" t="s">
        <v>43</v>
      </c>
      <c r="B326" s="4" t="s">
        <v>44</v>
      </c>
      <c r="C326" s="4" t="s">
        <v>18</v>
      </c>
      <c r="D326" s="4" t="s">
        <v>45</v>
      </c>
      <c r="E326" s="4" t="s">
        <v>46</v>
      </c>
      <c r="F326" s="4" t="s">
        <v>24</v>
      </c>
    </row>
    <row r="327" spans="1:12" x14ac:dyDescent="0.25">
      <c r="A327" s="5"/>
      <c r="B327" s="12"/>
      <c r="C327" t="str">
        <f>IF(A327="","",IF(ISNUMBER(MATCH(A327,'Ingredienti'!$A$5:$A$154,0)),INDEX('Ingredienti'!$B$5:$B$154,MATCH(A327,'Ingredienti'!$A$5:$A$154,0)),IF(ISNUMBER(MATCH(A327,'Ricette base'!$H$5:$H$19,0)),INDEX('Ricette base'!$I$5:$I$19,MATCH(A327,'Ricette base'!$H$5:$H$19,0)),"")))</f>
        <v/>
      </c>
      <c r="D327" s="13" t="str">
        <f>IF(A327="","",IF(ISNUMBER(MATCH(A327,'Ingredienti'!$A$5:$A$154,0)),INDEX('Ingredienti'!$G$5:$G$154,MATCH(A327,'Ingredienti'!$A$5:$A$154,0)),IF(ISNUMBER(MATCH(A327,'Ricette base'!$H$5:$H$19,0)),INDEX('Ricette base'!$J$5:$J$19,MATCH(A327,'Ricette base'!$H$5:$H$19,0)),"")))</f>
        <v/>
      </c>
      <c r="E327" s="15" t="str">
        <f>IF(OR(A327="",NOT(ISNUMBER(B327)),NOT(ISNUMBER(D327))),"",ROUND(B327*D327,2))</f>
        <v/>
      </c>
      <c r="F327" s="10" t="str">
        <f>IF(A327="","",IF(OR(ISNUMBER(MATCH(A327,'Ingredienti'!$A$5:$A$154,0)),ISNUMBER(MATCH(A327,'Ricette base'!$H$5:$H$19,0))),IF(NOT(ISNUMBER(D327)),"prezzo mancante",IF(NOT(ISNUMBER(B327)),"quantità mancante",IF(ISNUMBER(MATCH(A327,'Ingredienti'!$A$5:$A$154,0)),"",IF(INDEX('Ricette base'!$K$5:$K$19,MATCH(A327,'Ricette base'!$H$5:$H$19,0))&gt;0,"ricetta base incompleta","")))),"non trovato"))</f>
        <v/>
      </c>
      <c r="L327">
        <f>IF(F327="",0,1)</f>
        <v>0</v>
      </c>
    </row>
    <row r="328" spans="1:12" x14ac:dyDescent="0.25">
      <c r="A328" s="5"/>
      <c r="B328" s="12"/>
      <c r="C328" t="str">
        <f>IF(A328="","",IF(ISNUMBER(MATCH(A328,'Ingredienti'!$A$5:$A$154,0)),INDEX('Ingredienti'!$B$5:$B$154,MATCH(A328,'Ingredienti'!$A$5:$A$154,0)),IF(ISNUMBER(MATCH(A328,'Ricette base'!$H$5:$H$19,0)),INDEX('Ricette base'!$I$5:$I$19,MATCH(A328,'Ricette base'!$H$5:$H$19,0)),"")))</f>
        <v/>
      </c>
      <c r="D328" s="13" t="str">
        <f>IF(A328="","",IF(ISNUMBER(MATCH(A328,'Ingredienti'!$A$5:$A$154,0)),INDEX('Ingredienti'!$G$5:$G$154,MATCH(A328,'Ingredienti'!$A$5:$A$154,0)),IF(ISNUMBER(MATCH(A328,'Ricette base'!$H$5:$H$19,0)),INDEX('Ricette base'!$J$5:$J$19,MATCH(A328,'Ricette base'!$H$5:$H$19,0)),"")))</f>
        <v/>
      </c>
      <c r="E328" s="15" t="str">
        <f>IF(OR(A328="",NOT(ISNUMBER(B328)),NOT(ISNUMBER(D328))),"",ROUND(B328*D328,2))</f>
        <v/>
      </c>
      <c r="F328" s="10" t="str">
        <f>IF(A328="","",IF(OR(ISNUMBER(MATCH(A328,'Ingredienti'!$A$5:$A$154,0)),ISNUMBER(MATCH(A328,'Ricette base'!$H$5:$H$19,0))),IF(NOT(ISNUMBER(D328)),"prezzo mancante",IF(NOT(ISNUMBER(B328)),"quantità mancante",IF(ISNUMBER(MATCH(A328,'Ingredienti'!$A$5:$A$154,0)),"",IF(INDEX('Ricette base'!$K$5:$K$19,MATCH(A328,'Ricette base'!$H$5:$H$19,0))&gt;0,"ricetta base incompleta","")))),"non trovato"))</f>
        <v/>
      </c>
      <c r="L328">
        <f>IF(F328="",0,1)</f>
        <v>0</v>
      </c>
    </row>
    <row r="329" spans="1:12" x14ac:dyDescent="0.25">
      <c r="A329" s="5"/>
      <c r="B329" s="12"/>
      <c r="C329" t="str">
        <f>IF(A329="","",IF(ISNUMBER(MATCH(A329,'Ingredienti'!$A$5:$A$154,0)),INDEX('Ingredienti'!$B$5:$B$154,MATCH(A329,'Ingredienti'!$A$5:$A$154,0)),IF(ISNUMBER(MATCH(A329,'Ricette base'!$H$5:$H$19,0)),INDEX('Ricette base'!$I$5:$I$19,MATCH(A329,'Ricette base'!$H$5:$H$19,0)),"")))</f>
        <v/>
      </c>
      <c r="D329" s="13" t="str">
        <f>IF(A329="","",IF(ISNUMBER(MATCH(A329,'Ingredienti'!$A$5:$A$154,0)),INDEX('Ingredienti'!$G$5:$G$154,MATCH(A329,'Ingredienti'!$A$5:$A$154,0)),IF(ISNUMBER(MATCH(A329,'Ricette base'!$H$5:$H$19,0)),INDEX('Ricette base'!$J$5:$J$19,MATCH(A329,'Ricette base'!$H$5:$H$19,0)),"")))</f>
        <v/>
      </c>
      <c r="E329" s="15" t="str">
        <f>IF(OR(A329="",NOT(ISNUMBER(B329)),NOT(ISNUMBER(D329))),"",ROUND(B329*D329,2))</f>
        <v/>
      </c>
      <c r="F329" s="10" t="str">
        <f>IF(A329="","",IF(OR(ISNUMBER(MATCH(A329,'Ingredienti'!$A$5:$A$154,0)),ISNUMBER(MATCH(A329,'Ricette base'!$H$5:$H$19,0))),IF(NOT(ISNUMBER(D329)),"prezzo mancante",IF(NOT(ISNUMBER(B329)),"quantità mancante",IF(ISNUMBER(MATCH(A329,'Ingredienti'!$A$5:$A$154,0)),"",IF(INDEX('Ricette base'!$K$5:$K$19,MATCH(A329,'Ricette base'!$H$5:$H$19,0))&gt;0,"ricetta base incompleta","")))),"non trovato"))</f>
        <v/>
      </c>
      <c r="L329">
        <f>IF(F329="",0,1)</f>
        <v>0</v>
      </c>
    </row>
    <row r="330" spans="1:12" x14ac:dyDescent="0.25">
      <c r="A330" s="5"/>
      <c r="B330" s="12"/>
      <c r="C330" t="str">
        <f>IF(A330="","",IF(ISNUMBER(MATCH(A330,'Ingredienti'!$A$5:$A$154,0)),INDEX('Ingredienti'!$B$5:$B$154,MATCH(A330,'Ingredienti'!$A$5:$A$154,0)),IF(ISNUMBER(MATCH(A330,'Ricette base'!$H$5:$H$19,0)),INDEX('Ricette base'!$I$5:$I$19,MATCH(A330,'Ricette base'!$H$5:$H$19,0)),"")))</f>
        <v/>
      </c>
      <c r="D330" s="13" t="str">
        <f>IF(A330="","",IF(ISNUMBER(MATCH(A330,'Ingredienti'!$A$5:$A$154,0)),INDEX('Ingredienti'!$G$5:$G$154,MATCH(A330,'Ingredienti'!$A$5:$A$154,0)),IF(ISNUMBER(MATCH(A330,'Ricette base'!$H$5:$H$19,0)),INDEX('Ricette base'!$J$5:$J$19,MATCH(A330,'Ricette base'!$H$5:$H$19,0)),"")))</f>
        <v/>
      </c>
      <c r="E330" s="15" t="str">
        <f>IF(OR(A330="",NOT(ISNUMBER(B330)),NOT(ISNUMBER(D330))),"",ROUND(B330*D330,2))</f>
        <v/>
      </c>
      <c r="F330" s="10" t="str">
        <f>IF(A330="","",IF(OR(ISNUMBER(MATCH(A330,'Ingredienti'!$A$5:$A$154,0)),ISNUMBER(MATCH(A330,'Ricette base'!$H$5:$H$19,0))),IF(NOT(ISNUMBER(D330)),"prezzo mancante",IF(NOT(ISNUMBER(B330)),"quantità mancante",IF(ISNUMBER(MATCH(A330,'Ingredienti'!$A$5:$A$154,0)),"",IF(INDEX('Ricette base'!$K$5:$K$19,MATCH(A330,'Ricette base'!$H$5:$H$19,0))&gt;0,"ricetta base incompleta","")))),"non trovato"))</f>
        <v/>
      </c>
      <c r="L330">
        <f>IF(F330="",0,1)</f>
        <v>0</v>
      </c>
    </row>
    <row r="331" spans="1:12" x14ac:dyDescent="0.25">
      <c r="A331" s="5"/>
      <c r="B331" s="12"/>
      <c r="C331" t="str">
        <f>IF(A331="","",IF(ISNUMBER(MATCH(A331,'Ingredienti'!$A$5:$A$154,0)),INDEX('Ingredienti'!$B$5:$B$154,MATCH(A331,'Ingredienti'!$A$5:$A$154,0)),IF(ISNUMBER(MATCH(A331,'Ricette base'!$H$5:$H$19,0)),INDEX('Ricette base'!$I$5:$I$19,MATCH(A331,'Ricette base'!$H$5:$H$19,0)),"")))</f>
        <v/>
      </c>
      <c r="D331" s="13" t="str">
        <f>IF(A331="","",IF(ISNUMBER(MATCH(A331,'Ingredienti'!$A$5:$A$154,0)),INDEX('Ingredienti'!$G$5:$G$154,MATCH(A331,'Ingredienti'!$A$5:$A$154,0)),IF(ISNUMBER(MATCH(A331,'Ricette base'!$H$5:$H$19,0)),INDEX('Ricette base'!$J$5:$J$19,MATCH(A331,'Ricette base'!$H$5:$H$19,0)),"")))</f>
        <v/>
      </c>
      <c r="E331" s="15" t="str">
        <f>IF(OR(A331="",NOT(ISNUMBER(B331)),NOT(ISNUMBER(D331))),"",ROUND(B331*D331,2))</f>
        <v/>
      </c>
      <c r="F331" s="10" t="str">
        <f>IF(A331="","",IF(OR(ISNUMBER(MATCH(A331,'Ingredienti'!$A$5:$A$154,0)),ISNUMBER(MATCH(A331,'Ricette base'!$H$5:$H$19,0))),IF(NOT(ISNUMBER(D331)),"prezzo mancante",IF(NOT(ISNUMBER(B331)),"quantità mancante",IF(ISNUMBER(MATCH(A331,'Ingredienti'!$A$5:$A$154,0)),"",IF(INDEX('Ricette base'!$K$5:$K$19,MATCH(A331,'Ricette base'!$H$5:$H$19,0))&gt;0,"ricetta base incompleta","")))),"non trovato"))</f>
        <v/>
      </c>
      <c r="L331">
        <f>IF(F331="",0,1)</f>
        <v>0</v>
      </c>
    </row>
    <row r="332" spans="1:12" x14ac:dyDescent="0.25">
      <c r="A332" s="5"/>
      <c r="B332" s="12"/>
      <c r="C332" t="str">
        <f>IF(A332="","",IF(ISNUMBER(MATCH(A332,'Ingredienti'!$A$5:$A$154,0)),INDEX('Ingredienti'!$B$5:$B$154,MATCH(A332,'Ingredienti'!$A$5:$A$154,0)),IF(ISNUMBER(MATCH(A332,'Ricette base'!$H$5:$H$19,0)),INDEX('Ricette base'!$I$5:$I$19,MATCH(A332,'Ricette base'!$H$5:$H$19,0)),"")))</f>
        <v/>
      </c>
      <c r="D332" s="13" t="str">
        <f>IF(A332="","",IF(ISNUMBER(MATCH(A332,'Ingredienti'!$A$5:$A$154,0)),INDEX('Ingredienti'!$G$5:$G$154,MATCH(A332,'Ingredienti'!$A$5:$A$154,0)),IF(ISNUMBER(MATCH(A332,'Ricette base'!$H$5:$H$19,0)),INDEX('Ricette base'!$J$5:$J$19,MATCH(A332,'Ricette base'!$H$5:$H$19,0)),"")))</f>
        <v/>
      </c>
      <c r="E332" s="15" t="str">
        <f>IF(OR(A332="",NOT(ISNUMBER(B332)),NOT(ISNUMBER(D332))),"",ROUND(B332*D332,2))</f>
        <v/>
      </c>
      <c r="F332" s="10" t="str">
        <f>IF(A332="","",IF(OR(ISNUMBER(MATCH(A332,'Ingredienti'!$A$5:$A$154,0)),ISNUMBER(MATCH(A332,'Ricette base'!$H$5:$H$19,0))),IF(NOT(ISNUMBER(D332)),"prezzo mancante",IF(NOT(ISNUMBER(B332)),"quantità mancante",IF(ISNUMBER(MATCH(A332,'Ingredienti'!$A$5:$A$154,0)),"",IF(INDEX('Ricette base'!$K$5:$K$19,MATCH(A332,'Ricette base'!$H$5:$H$19,0))&gt;0,"ricetta base incompleta","")))),"non trovato"))</f>
        <v/>
      </c>
      <c r="L332">
        <f>IF(F332="",0,1)</f>
        <v>0</v>
      </c>
    </row>
    <row r="333" spans="1:12" x14ac:dyDescent="0.25">
      <c r="A333" s="5"/>
      <c r="B333" s="12"/>
      <c r="C333" t="str">
        <f>IF(A333="","",IF(ISNUMBER(MATCH(A333,'Ingredienti'!$A$5:$A$154,0)),INDEX('Ingredienti'!$B$5:$B$154,MATCH(A333,'Ingredienti'!$A$5:$A$154,0)),IF(ISNUMBER(MATCH(A333,'Ricette base'!$H$5:$H$19,0)),INDEX('Ricette base'!$I$5:$I$19,MATCH(A333,'Ricette base'!$H$5:$H$19,0)),"")))</f>
        <v/>
      </c>
      <c r="D333" s="13" t="str">
        <f>IF(A333="","",IF(ISNUMBER(MATCH(A333,'Ingredienti'!$A$5:$A$154,0)),INDEX('Ingredienti'!$G$5:$G$154,MATCH(A333,'Ingredienti'!$A$5:$A$154,0)),IF(ISNUMBER(MATCH(A333,'Ricette base'!$H$5:$H$19,0)),INDEX('Ricette base'!$J$5:$J$19,MATCH(A333,'Ricette base'!$H$5:$H$19,0)),"")))</f>
        <v/>
      </c>
      <c r="E333" s="15" t="str">
        <f>IF(OR(A333="",NOT(ISNUMBER(B333)),NOT(ISNUMBER(D333))),"",ROUND(B333*D333,2))</f>
        <v/>
      </c>
      <c r="F333" s="10" t="str">
        <f>IF(A333="","",IF(OR(ISNUMBER(MATCH(A333,'Ingredienti'!$A$5:$A$154,0)),ISNUMBER(MATCH(A333,'Ricette base'!$H$5:$H$19,0))),IF(NOT(ISNUMBER(D333)),"prezzo mancante",IF(NOT(ISNUMBER(B333)),"quantità mancante",IF(ISNUMBER(MATCH(A333,'Ingredienti'!$A$5:$A$154,0)),"",IF(INDEX('Ricette base'!$K$5:$K$19,MATCH(A333,'Ricette base'!$H$5:$H$19,0))&gt;0,"ricetta base incompleta","")))),"non trovato"))</f>
        <v/>
      </c>
      <c r="L333">
        <f>IF(F333="",0,1)</f>
        <v>0</v>
      </c>
    </row>
    <row r="334" spans="1:12" x14ac:dyDescent="0.25">
      <c r="A334" s="5"/>
      <c r="B334" s="12"/>
      <c r="C334" t="str">
        <f>IF(A334="","",IF(ISNUMBER(MATCH(A334,'Ingredienti'!$A$5:$A$154,0)),INDEX('Ingredienti'!$B$5:$B$154,MATCH(A334,'Ingredienti'!$A$5:$A$154,0)),IF(ISNUMBER(MATCH(A334,'Ricette base'!$H$5:$H$19,0)),INDEX('Ricette base'!$I$5:$I$19,MATCH(A334,'Ricette base'!$H$5:$H$19,0)),"")))</f>
        <v/>
      </c>
      <c r="D334" s="13" t="str">
        <f>IF(A334="","",IF(ISNUMBER(MATCH(A334,'Ingredienti'!$A$5:$A$154,0)),INDEX('Ingredienti'!$G$5:$G$154,MATCH(A334,'Ingredienti'!$A$5:$A$154,0)),IF(ISNUMBER(MATCH(A334,'Ricette base'!$H$5:$H$19,0)),INDEX('Ricette base'!$J$5:$J$19,MATCH(A334,'Ricette base'!$H$5:$H$19,0)),"")))</f>
        <v/>
      </c>
      <c r="E334" s="15" t="str">
        <f>IF(OR(A334="",NOT(ISNUMBER(B334)),NOT(ISNUMBER(D334))),"",ROUND(B334*D334,2))</f>
        <v/>
      </c>
      <c r="F334" s="10" t="str">
        <f>IF(A334="","",IF(OR(ISNUMBER(MATCH(A334,'Ingredienti'!$A$5:$A$154,0)),ISNUMBER(MATCH(A334,'Ricette base'!$H$5:$H$19,0))),IF(NOT(ISNUMBER(D334)),"prezzo mancante",IF(NOT(ISNUMBER(B334)),"quantità mancante",IF(ISNUMBER(MATCH(A334,'Ingredienti'!$A$5:$A$154,0)),"",IF(INDEX('Ricette base'!$K$5:$K$19,MATCH(A334,'Ricette base'!$H$5:$H$19,0))&gt;0,"ricetta base incompleta","")))),"non trovato"))</f>
        <v/>
      </c>
      <c r="L334">
        <f>IF(F334="",0,1)</f>
        <v>0</v>
      </c>
    </row>
    <row r="335" spans="1:12" x14ac:dyDescent="0.25">
      <c r="A335" s="5"/>
      <c r="B335" s="12"/>
      <c r="C335" t="str">
        <f>IF(A335="","",IF(ISNUMBER(MATCH(A335,'Ingredienti'!$A$5:$A$154,0)),INDEX('Ingredienti'!$B$5:$B$154,MATCH(A335,'Ingredienti'!$A$5:$A$154,0)),IF(ISNUMBER(MATCH(A335,'Ricette base'!$H$5:$H$19,0)),INDEX('Ricette base'!$I$5:$I$19,MATCH(A335,'Ricette base'!$H$5:$H$19,0)),"")))</f>
        <v/>
      </c>
      <c r="D335" s="13" t="str">
        <f>IF(A335="","",IF(ISNUMBER(MATCH(A335,'Ingredienti'!$A$5:$A$154,0)),INDEX('Ingredienti'!$G$5:$G$154,MATCH(A335,'Ingredienti'!$A$5:$A$154,0)),IF(ISNUMBER(MATCH(A335,'Ricette base'!$H$5:$H$19,0)),INDEX('Ricette base'!$J$5:$J$19,MATCH(A335,'Ricette base'!$H$5:$H$19,0)),"")))</f>
        <v/>
      </c>
      <c r="E335" s="15" t="str">
        <f>IF(OR(A335="",NOT(ISNUMBER(B335)),NOT(ISNUMBER(D335))),"",ROUND(B335*D335,2))</f>
        <v/>
      </c>
      <c r="F335" s="10" t="str">
        <f>IF(A335="","",IF(OR(ISNUMBER(MATCH(A335,'Ingredienti'!$A$5:$A$154,0)),ISNUMBER(MATCH(A335,'Ricette base'!$H$5:$H$19,0))),IF(NOT(ISNUMBER(D335)),"prezzo mancante",IF(NOT(ISNUMBER(B335)),"quantità mancante",IF(ISNUMBER(MATCH(A335,'Ingredienti'!$A$5:$A$154,0)),"",IF(INDEX('Ricette base'!$K$5:$K$19,MATCH(A335,'Ricette base'!$H$5:$H$19,0))&gt;0,"ricetta base incompleta","")))),"non trovato"))</f>
        <v/>
      </c>
      <c r="L335">
        <f>IF(F335="",0,1)</f>
        <v>0</v>
      </c>
    </row>
    <row r="336" spans="1:12" x14ac:dyDescent="0.25">
      <c r="A336" s="5"/>
      <c r="B336" s="12"/>
      <c r="C336" t="str">
        <f>IF(A336="","",IF(ISNUMBER(MATCH(A336,'Ingredienti'!$A$5:$A$154,0)),INDEX('Ingredienti'!$B$5:$B$154,MATCH(A336,'Ingredienti'!$A$5:$A$154,0)),IF(ISNUMBER(MATCH(A336,'Ricette base'!$H$5:$H$19,0)),INDEX('Ricette base'!$I$5:$I$19,MATCH(A336,'Ricette base'!$H$5:$H$19,0)),"")))</f>
        <v/>
      </c>
      <c r="D336" s="13" t="str">
        <f>IF(A336="","",IF(ISNUMBER(MATCH(A336,'Ingredienti'!$A$5:$A$154,0)),INDEX('Ingredienti'!$G$5:$G$154,MATCH(A336,'Ingredienti'!$A$5:$A$154,0)),IF(ISNUMBER(MATCH(A336,'Ricette base'!$H$5:$H$19,0)),INDEX('Ricette base'!$J$5:$J$19,MATCH(A336,'Ricette base'!$H$5:$H$19,0)),"")))</f>
        <v/>
      </c>
      <c r="E336" s="15" t="str">
        <f>IF(OR(A336="",NOT(ISNUMBER(B336)),NOT(ISNUMBER(D336))),"",ROUND(B336*D336,2))</f>
        <v/>
      </c>
      <c r="F336" s="10" t="str">
        <f>IF(A336="","",IF(OR(ISNUMBER(MATCH(A336,'Ingredienti'!$A$5:$A$154,0)),ISNUMBER(MATCH(A336,'Ricette base'!$H$5:$H$19,0))),IF(NOT(ISNUMBER(D336)),"prezzo mancante",IF(NOT(ISNUMBER(B336)),"quantità mancante",IF(ISNUMBER(MATCH(A336,'Ingredienti'!$A$5:$A$154,0)),"",IF(INDEX('Ricette base'!$K$5:$K$19,MATCH(A336,'Ricette base'!$H$5:$H$19,0))&gt;0,"ricetta base incompleta","")))),"non trovato"))</f>
        <v/>
      </c>
      <c r="L336">
        <f>IF(F336="",0,1)</f>
        <v>0</v>
      </c>
    </row>
    <row r="337" spans="1:12" x14ac:dyDescent="0.25">
      <c r="A337" s="5"/>
      <c r="B337" s="12"/>
      <c r="C337" t="str">
        <f>IF(A337="","",IF(ISNUMBER(MATCH(A337,'Ingredienti'!$A$5:$A$154,0)),INDEX('Ingredienti'!$B$5:$B$154,MATCH(A337,'Ingredienti'!$A$5:$A$154,0)),IF(ISNUMBER(MATCH(A337,'Ricette base'!$H$5:$H$19,0)),INDEX('Ricette base'!$I$5:$I$19,MATCH(A337,'Ricette base'!$H$5:$H$19,0)),"")))</f>
        <v/>
      </c>
      <c r="D337" s="13" t="str">
        <f>IF(A337="","",IF(ISNUMBER(MATCH(A337,'Ingredienti'!$A$5:$A$154,0)),INDEX('Ingredienti'!$G$5:$G$154,MATCH(A337,'Ingredienti'!$A$5:$A$154,0)),IF(ISNUMBER(MATCH(A337,'Ricette base'!$H$5:$H$19,0)),INDEX('Ricette base'!$J$5:$J$19,MATCH(A337,'Ricette base'!$H$5:$H$19,0)),"")))</f>
        <v/>
      </c>
      <c r="E337" s="15" t="str">
        <f>IF(OR(A337="",NOT(ISNUMBER(B337)),NOT(ISNUMBER(D337))),"",ROUND(B337*D337,2))</f>
        <v/>
      </c>
      <c r="F337" s="10" t="str">
        <f>IF(A337="","",IF(OR(ISNUMBER(MATCH(A337,'Ingredienti'!$A$5:$A$154,0)),ISNUMBER(MATCH(A337,'Ricette base'!$H$5:$H$19,0))),IF(NOT(ISNUMBER(D337)),"prezzo mancante",IF(NOT(ISNUMBER(B337)),"quantità mancante",IF(ISNUMBER(MATCH(A337,'Ingredienti'!$A$5:$A$154,0)),"",IF(INDEX('Ricette base'!$K$5:$K$19,MATCH(A337,'Ricette base'!$H$5:$H$19,0))&gt;0,"ricetta base incompleta","")))),"non trovato"))</f>
        <v/>
      </c>
      <c r="L337">
        <f>IF(F337="",0,1)</f>
        <v>0</v>
      </c>
    </row>
    <row r="338" spans="1:12" x14ac:dyDescent="0.25">
      <c r="A338" s="5"/>
      <c r="B338" s="12"/>
      <c r="C338" t="str">
        <f>IF(A338="","",IF(ISNUMBER(MATCH(A338,'Ingredienti'!$A$5:$A$154,0)),INDEX('Ingredienti'!$B$5:$B$154,MATCH(A338,'Ingredienti'!$A$5:$A$154,0)),IF(ISNUMBER(MATCH(A338,'Ricette base'!$H$5:$H$19,0)),INDEX('Ricette base'!$I$5:$I$19,MATCH(A338,'Ricette base'!$H$5:$H$19,0)),"")))</f>
        <v/>
      </c>
      <c r="D338" s="13" t="str">
        <f>IF(A338="","",IF(ISNUMBER(MATCH(A338,'Ingredienti'!$A$5:$A$154,0)),INDEX('Ingredienti'!$G$5:$G$154,MATCH(A338,'Ingredienti'!$A$5:$A$154,0)),IF(ISNUMBER(MATCH(A338,'Ricette base'!$H$5:$H$19,0)),INDEX('Ricette base'!$J$5:$J$19,MATCH(A338,'Ricette base'!$H$5:$H$19,0)),"")))</f>
        <v/>
      </c>
      <c r="E338" s="15" t="str">
        <f>IF(OR(A338="",NOT(ISNUMBER(B338)),NOT(ISNUMBER(D338))),"",ROUND(B338*D338,2))</f>
        <v/>
      </c>
      <c r="F338" s="10" t="str">
        <f>IF(A338="","",IF(OR(ISNUMBER(MATCH(A338,'Ingredienti'!$A$5:$A$154,0)),ISNUMBER(MATCH(A338,'Ricette base'!$H$5:$H$19,0))),IF(NOT(ISNUMBER(D338)),"prezzo mancante",IF(NOT(ISNUMBER(B338)),"quantità mancante",IF(ISNUMBER(MATCH(A338,'Ingredienti'!$A$5:$A$154,0)),"",IF(INDEX('Ricette base'!$K$5:$K$19,MATCH(A338,'Ricette base'!$H$5:$H$19,0))&gt;0,"ricetta base incompleta","")))),"non trovato"))</f>
        <v/>
      </c>
      <c r="L338">
        <f>IF(F338="",0,1)</f>
        <v>0</v>
      </c>
    </row>
    <row r="339" spans="1:12" x14ac:dyDescent="0.25">
      <c r="A339" s="5"/>
      <c r="B339" s="12"/>
      <c r="C339" t="str">
        <f>IF(A339="","",IF(ISNUMBER(MATCH(A339,'Ingredienti'!$A$5:$A$154,0)),INDEX('Ingredienti'!$B$5:$B$154,MATCH(A339,'Ingredienti'!$A$5:$A$154,0)),IF(ISNUMBER(MATCH(A339,'Ricette base'!$H$5:$H$19,0)),INDEX('Ricette base'!$I$5:$I$19,MATCH(A339,'Ricette base'!$H$5:$H$19,0)),"")))</f>
        <v/>
      </c>
      <c r="D339" s="13" t="str">
        <f>IF(A339="","",IF(ISNUMBER(MATCH(A339,'Ingredienti'!$A$5:$A$154,0)),INDEX('Ingredienti'!$G$5:$G$154,MATCH(A339,'Ingredienti'!$A$5:$A$154,0)),IF(ISNUMBER(MATCH(A339,'Ricette base'!$H$5:$H$19,0)),INDEX('Ricette base'!$J$5:$J$19,MATCH(A339,'Ricette base'!$H$5:$H$19,0)),"")))</f>
        <v/>
      </c>
      <c r="E339" s="15" t="str">
        <f>IF(OR(A339="",NOT(ISNUMBER(B339)),NOT(ISNUMBER(D339))),"",ROUND(B339*D339,2))</f>
        <v/>
      </c>
      <c r="F339" s="10" t="str">
        <f>IF(A339="","",IF(OR(ISNUMBER(MATCH(A339,'Ingredienti'!$A$5:$A$154,0)),ISNUMBER(MATCH(A339,'Ricette base'!$H$5:$H$19,0))),IF(NOT(ISNUMBER(D339)),"prezzo mancante",IF(NOT(ISNUMBER(B339)),"quantità mancante",IF(ISNUMBER(MATCH(A339,'Ingredienti'!$A$5:$A$154,0)),"",IF(INDEX('Ricette base'!$K$5:$K$19,MATCH(A339,'Ricette base'!$H$5:$H$19,0))&gt;0,"ricetta base incompleta","")))),"non trovato"))</f>
        <v/>
      </c>
      <c r="L339">
        <f>IF(F339="",0,1)</f>
        <v>0</v>
      </c>
    </row>
    <row r="340" spans="1:12" x14ac:dyDescent="0.25">
      <c r="A340" s="5"/>
      <c r="B340" s="12"/>
      <c r="C340" t="str">
        <f>IF(A340="","",IF(ISNUMBER(MATCH(A340,'Ingredienti'!$A$5:$A$154,0)),INDEX('Ingredienti'!$B$5:$B$154,MATCH(A340,'Ingredienti'!$A$5:$A$154,0)),IF(ISNUMBER(MATCH(A340,'Ricette base'!$H$5:$H$19,0)),INDEX('Ricette base'!$I$5:$I$19,MATCH(A340,'Ricette base'!$H$5:$H$19,0)),"")))</f>
        <v/>
      </c>
      <c r="D340" s="13" t="str">
        <f>IF(A340="","",IF(ISNUMBER(MATCH(A340,'Ingredienti'!$A$5:$A$154,0)),INDEX('Ingredienti'!$G$5:$G$154,MATCH(A340,'Ingredienti'!$A$5:$A$154,0)),IF(ISNUMBER(MATCH(A340,'Ricette base'!$H$5:$H$19,0)),INDEX('Ricette base'!$J$5:$J$19,MATCH(A340,'Ricette base'!$H$5:$H$19,0)),"")))</f>
        <v/>
      </c>
      <c r="E340" s="15" t="str">
        <f>IF(OR(A340="",NOT(ISNUMBER(B340)),NOT(ISNUMBER(D340))),"",ROUND(B340*D340,2))</f>
        <v/>
      </c>
      <c r="F340" s="10" t="str">
        <f>IF(A340="","",IF(OR(ISNUMBER(MATCH(A340,'Ingredienti'!$A$5:$A$154,0)),ISNUMBER(MATCH(A340,'Ricette base'!$H$5:$H$19,0))),IF(NOT(ISNUMBER(D340)),"prezzo mancante",IF(NOT(ISNUMBER(B340)),"quantità mancante",IF(ISNUMBER(MATCH(A340,'Ingredienti'!$A$5:$A$154,0)),"",IF(INDEX('Ricette base'!$K$5:$K$19,MATCH(A340,'Ricette base'!$H$5:$H$19,0))&gt;0,"ricetta base incompleta","")))),"non trovato"))</f>
        <v/>
      </c>
      <c r="L340">
        <f>IF(F340="",0,1)</f>
        <v>0</v>
      </c>
    </row>
    <row r="341" spans="1:12" x14ac:dyDescent="0.25">
      <c r="A341" s="5"/>
      <c r="B341" s="12"/>
      <c r="C341" t="str">
        <f>IF(A341="","",IF(ISNUMBER(MATCH(A341,'Ingredienti'!$A$5:$A$154,0)),INDEX('Ingredienti'!$B$5:$B$154,MATCH(A341,'Ingredienti'!$A$5:$A$154,0)),IF(ISNUMBER(MATCH(A341,'Ricette base'!$H$5:$H$19,0)),INDEX('Ricette base'!$I$5:$I$19,MATCH(A341,'Ricette base'!$H$5:$H$19,0)),"")))</f>
        <v/>
      </c>
      <c r="D341" s="13" t="str">
        <f>IF(A341="","",IF(ISNUMBER(MATCH(A341,'Ingredienti'!$A$5:$A$154,0)),INDEX('Ingredienti'!$G$5:$G$154,MATCH(A341,'Ingredienti'!$A$5:$A$154,0)),IF(ISNUMBER(MATCH(A341,'Ricette base'!$H$5:$H$19,0)),INDEX('Ricette base'!$J$5:$J$19,MATCH(A341,'Ricette base'!$H$5:$H$19,0)),"")))</f>
        <v/>
      </c>
      <c r="E341" s="15" t="str">
        <f>IF(OR(A341="",NOT(ISNUMBER(B341)),NOT(ISNUMBER(D341))),"",ROUND(B341*D341,2))</f>
        <v/>
      </c>
      <c r="F341" s="10" t="str">
        <f>IF(A341="","",IF(OR(ISNUMBER(MATCH(A341,'Ingredienti'!$A$5:$A$154,0)),ISNUMBER(MATCH(A341,'Ricette base'!$H$5:$H$19,0))),IF(NOT(ISNUMBER(D341)),"prezzo mancante",IF(NOT(ISNUMBER(B341)),"quantità mancante",IF(ISNUMBER(MATCH(A341,'Ingredienti'!$A$5:$A$154,0)),"",IF(INDEX('Ricette base'!$K$5:$K$19,MATCH(A341,'Ricette base'!$H$5:$H$19,0))&gt;0,"ricetta base incompleta","")))),"non trovato"))</f>
        <v/>
      </c>
      <c r="L341">
        <f>IF(F341="",0,1)</f>
        <v>0</v>
      </c>
    </row>
    <row r="342" spans="1:5" x14ac:dyDescent="0.25">
      <c r="A342" s="16" t="s">
        <v>47</v>
      </c>
      <c r="E342" s="9" t="str">
        <f>IF(A325="","",ROUND(SUM(E327:E341),2))</f>
        <v/>
      </c>
    </row>
    <row r="343" spans="1:5" x14ac:dyDescent="0.25">
      <c r="A343" s="16" t="s">
        <v>50</v>
      </c>
      <c r="E343" s="9" t="str">
        <f>IF(OR(A325="",NOT(ISNUMBER(C325))),"",IF(C325&lt;=0,"",ROUND(E342/C325,2)))</f>
        <v/>
      </c>
    </row>
    <row r="345" spans="1:5" x14ac:dyDescent="0.25">
      <c r="A345" s="11"/>
      <c r="B345" s="2" t="s">
        <v>52</v>
      </c>
      <c r="C345" s="5"/>
      <c r="D345" s="2" t="str">
        <f>IF(C345=1,"porzione","porzioni")</f>
        <v>porzioni</v>
      </c>
      <c r="E345" s="10" t="str">
        <f>IF(A345="","",IF(COUNTIF($H$5:$H$34,A345)&gt;1,"nome doppio, conta solo il primo",IF(NOT(ISNUMBER(C345)),"«dà … porzioni» mancante",IF(C345&lt;=0,"«dà … porzioni» mancante",IF(SUM(L347:L361)&gt;0,"controllare le righe con avviso","")))))</f>
        <v/>
      </c>
    </row>
    <row r="346" spans="1:6" x14ac:dyDescent="0.25">
      <c r="A346" s="4" t="s">
        <v>43</v>
      </c>
      <c r="B346" s="4" t="s">
        <v>44</v>
      </c>
      <c r="C346" s="4" t="s">
        <v>18</v>
      </c>
      <c r="D346" s="4" t="s">
        <v>45</v>
      </c>
      <c r="E346" s="4" t="s">
        <v>46</v>
      </c>
      <c r="F346" s="4" t="s">
        <v>24</v>
      </c>
    </row>
    <row r="347" spans="1:12" x14ac:dyDescent="0.25">
      <c r="A347" s="5"/>
      <c r="B347" s="12"/>
      <c r="C347" t="str">
        <f>IF(A347="","",IF(ISNUMBER(MATCH(A347,'Ingredienti'!$A$5:$A$154,0)),INDEX('Ingredienti'!$B$5:$B$154,MATCH(A347,'Ingredienti'!$A$5:$A$154,0)),IF(ISNUMBER(MATCH(A347,'Ricette base'!$H$5:$H$19,0)),INDEX('Ricette base'!$I$5:$I$19,MATCH(A347,'Ricette base'!$H$5:$H$19,0)),"")))</f>
        <v/>
      </c>
      <c r="D347" s="13" t="str">
        <f>IF(A347="","",IF(ISNUMBER(MATCH(A347,'Ingredienti'!$A$5:$A$154,0)),INDEX('Ingredienti'!$G$5:$G$154,MATCH(A347,'Ingredienti'!$A$5:$A$154,0)),IF(ISNUMBER(MATCH(A347,'Ricette base'!$H$5:$H$19,0)),INDEX('Ricette base'!$J$5:$J$19,MATCH(A347,'Ricette base'!$H$5:$H$19,0)),"")))</f>
        <v/>
      </c>
      <c r="E347" s="15" t="str">
        <f>IF(OR(A347="",NOT(ISNUMBER(B347)),NOT(ISNUMBER(D347))),"",ROUND(B347*D347,2))</f>
        <v/>
      </c>
      <c r="F347" s="10" t="str">
        <f>IF(A347="","",IF(OR(ISNUMBER(MATCH(A347,'Ingredienti'!$A$5:$A$154,0)),ISNUMBER(MATCH(A347,'Ricette base'!$H$5:$H$19,0))),IF(NOT(ISNUMBER(D347)),"prezzo mancante",IF(NOT(ISNUMBER(B347)),"quantità mancante",IF(ISNUMBER(MATCH(A347,'Ingredienti'!$A$5:$A$154,0)),"",IF(INDEX('Ricette base'!$K$5:$K$19,MATCH(A347,'Ricette base'!$H$5:$H$19,0))&gt;0,"ricetta base incompleta","")))),"non trovato"))</f>
        <v/>
      </c>
      <c r="L347">
        <f>IF(F347="",0,1)</f>
        <v>0</v>
      </c>
    </row>
    <row r="348" spans="1:12" x14ac:dyDescent="0.25">
      <c r="A348" s="5"/>
      <c r="B348" s="12"/>
      <c r="C348" t="str">
        <f>IF(A348="","",IF(ISNUMBER(MATCH(A348,'Ingredienti'!$A$5:$A$154,0)),INDEX('Ingredienti'!$B$5:$B$154,MATCH(A348,'Ingredienti'!$A$5:$A$154,0)),IF(ISNUMBER(MATCH(A348,'Ricette base'!$H$5:$H$19,0)),INDEX('Ricette base'!$I$5:$I$19,MATCH(A348,'Ricette base'!$H$5:$H$19,0)),"")))</f>
        <v/>
      </c>
      <c r="D348" s="13" t="str">
        <f>IF(A348="","",IF(ISNUMBER(MATCH(A348,'Ingredienti'!$A$5:$A$154,0)),INDEX('Ingredienti'!$G$5:$G$154,MATCH(A348,'Ingredienti'!$A$5:$A$154,0)),IF(ISNUMBER(MATCH(A348,'Ricette base'!$H$5:$H$19,0)),INDEX('Ricette base'!$J$5:$J$19,MATCH(A348,'Ricette base'!$H$5:$H$19,0)),"")))</f>
        <v/>
      </c>
      <c r="E348" s="15" t="str">
        <f>IF(OR(A348="",NOT(ISNUMBER(B348)),NOT(ISNUMBER(D348))),"",ROUND(B348*D348,2))</f>
        <v/>
      </c>
      <c r="F348" s="10" t="str">
        <f>IF(A348="","",IF(OR(ISNUMBER(MATCH(A348,'Ingredienti'!$A$5:$A$154,0)),ISNUMBER(MATCH(A348,'Ricette base'!$H$5:$H$19,0))),IF(NOT(ISNUMBER(D348)),"prezzo mancante",IF(NOT(ISNUMBER(B348)),"quantità mancante",IF(ISNUMBER(MATCH(A348,'Ingredienti'!$A$5:$A$154,0)),"",IF(INDEX('Ricette base'!$K$5:$K$19,MATCH(A348,'Ricette base'!$H$5:$H$19,0))&gt;0,"ricetta base incompleta","")))),"non trovato"))</f>
        <v/>
      </c>
      <c r="L348">
        <f>IF(F348="",0,1)</f>
        <v>0</v>
      </c>
    </row>
    <row r="349" spans="1:12" x14ac:dyDescent="0.25">
      <c r="A349" s="5"/>
      <c r="B349" s="12"/>
      <c r="C349" t="str">
        <f>IF(A349="","",IF(ISNUMBER(MATCH(A349,'Ingredienti'!$A$5:$A$154,0)),INDEX('Ingredienti'!$B$5:$B$154,MATCH(A349,'Ingredienti'!$A$5:$A$154,0)),IF(ISNUMBER(MATCH(A349,'Ricette base'!$H$5:$H$19,0)),INDEX('Ricette base'!$I$5:$I$19,MATCH(A349,'Ricette base'!$H$5:$H$19,0)),"")))</f>
        <v/>
      </c>
      <c r="D349" s="13" t="str">
        <f>IF(A349="","",IF(ISNUMBER(MATCH(A349,'Ingredienti'!$A$5:$A$154,0)),INDEX('Ingredienti'!$G$5:$G$154,MATCH(A349,'Ingredienti'!$A$5:$A$154,0)),IF(ISNUMBER(MATCH(A349,'Ricette base'!$H$5:$H$19,0)),INDEX('Ricette base'!$J$5:$J$19,MATCH(A349,'Ricette base'!$H$5:$H$19,0)),"")))</f>
        <v/>
      </c>
      <c r="E349" s="15" t="str">
        <f>IF(OR(A349="",NOT(ISNUMBER(B349)),NOT(ISNUMBER(D349))),"",ROUND(B349*D349,2))</f>
        <v/>
      </c>
      <c r="F349" s="10" t="str">
        <f>IF(A349="","",IF(OR(ISNUMBER(MATCH(A349,'Ingredienti'!$A$5:$A$154,0)),ISNUMBER(MATCH(A349,'Ricette base'!$H$5:$H$19,0))),IF(NOT(ISNUMBER(D349)),"prezzo mancante",IF(NOT(ISNUMBER(B349)),"quantità mancante",IF(ISNUMBER(MATCH(A349,'Ingredienti'!$A$5:$A$154,0)),"",IF(INDEX('Ricette base'!$K$5:$K$19,MATCH(A349,'Ricette base'!$H$5:$H$19,0))&gt;0,"ricetta base incompleta","")))),"non trovato"))</f>
        <v/>
      </c>
      <c r="L349">
        <f>IF(F349="",0,1)</f>
        <v>0</v>
      </c>
    </row>
    <row r="350" spans="1:12" x14ac:dyDescent="0.25">
      <c r="A350" s="5"/>
      <c r="B350" s="12"/>
      <c r="C350" t="str">
        <f>IF(A350="","",IF(ISNUMBER(MATCH(A350,'Ingredienti'!$A$5:$A$154,0)),INDEX('Ingredienti'!$B$5:$B$154,MATCH(A350,'Ingredienti'!$A$5:$A$154,0)),IF(ISNUMBER(MATCH(A350,'Ricette base'!$H$5:$H$19,0)),INDEX('Ricette base'!$I$5:$I$19,MATCH(A350,'Ricette base'!$H$5:$H$19,0)),"")))</f>
        <v/>
      </c>
      <c r="D350" s="13" t="str">
        <f>IF(A350="","",IF(ISNUMBER(MATCH(A350,'Ingredienti'!$A$5:$A$154,0)),INDEX('Ingredienti'!$G$5:$G$154,MATCH(A350,'Ingredienti'!$A$5:$A$154,0)),IF(ISNUMBER(MATCH(A350,'Ricette base'!$H$5:$H$19,0)),INDEX('Ricette base'!$J$5:$J$19,MATCH(A350,'Ricette base'!$H$5:$H$19,0)),"")))</f>
        <v/>
      </c>
      <c r="E350" s="15" t="str">
        <f>IF(OR(A350="",NOT(ISNUMBER(B350)),NOT(ISNUMBER(D350))),"",ROUND(B350*D350,2))</f>
        <v/>
      </c>
      <c r="F350" s="10" t="str">
        <f>IF(A350="","",IF(OR(ISNUMBER(MATCH(A350,'Ingredienti'!$A$5:$A$154,0)),ISNUMBER(MATCH(A350,'Ricette base'!$H$5:$H$19,0))),IF(NOT(ISNUMBER(D350)),"prezzo mancante",IF(NOT(ISNUMBER(B350)),"quantità mancante",IF(ISNUMBER(MATCH(A350,'Ingredienti'!$A$5:$A$154,0)),"",IF(INDEX('Ricette base'!$K$5:$K$19,MATCH(A350,'Ricette base'!$H$5:$H$19,0))&gt;0,"ricetta base incompleta","")))),"non trovato"))</f>
        <v/>
      </c>
      <c r="L350">
        <f>IF(F350="",0,1)</f>
        <v>0</v>
      </c>
    </row>
    <row r="351" spans="1:12" x14ac:dyDescent="0.25">
      <c r="A351" s="5"/>
      <c r="B351" s="12"/>
      <c r="C351" t="str">
        <f>IF(A351="","",IF(ISNUMBER(MATCH(A351,'Ingredienti'!$A$5:$A$154,0)),INDEX('Ingredienti'!$B$5:$B$154,MATCH(A351,'Ingredienti'!$A$5:$A$154,0)),IF(ISNUMBER(MATCH(A351,'Ricette base'!$H$5:$H$19,0)),INDEX('Ricette base'!$I$5:$I$19,MATCH(A351,'Ricette base'!$H$5:$H$19,0)),"")))</f>
        <v/>
      </c>
      <c r="D351" s="13" t="str">
        <f>IF(A351="","",IF(ISNUMBER(MATCH(A351,'Ingredienti'!$A$5:$A$154,0)),INDEX('Ingredienti'!$G$5:$G$154,MATCH(A351,'Ingredienti'!$A$5:$A$154,0)),IF(ISNUMBER(MATCH(A351,'Ricette base'!$H$5:$H$19,0)),INDEX('Ricette base'!$J$5:$J$19,MATCH(A351,'Ricette base'!$H$5:$H$19,0)),"")))</f>
        <v/>
      </c>
      <c r="E351" s="15" t="str">
        <f>IF(OR(A351="",NOT(ISNUMBER(B351)),NOT(ISNUMBER(D351))),"",ROUND(B351*D351,2))</f>
        <v/>
      </c>
      <c r="F351" s="10" t="str">
        <f>IF(A351="","",IF(OR(ISNUMBER(MATCH(A351,'Ingredienti'!$A$5:$A$154,0)),ISNUMBER(MATCH(A351,'Ricette base'!$H$5:$H$19,0))),IF(NOT(ISNUMBER(D351)),"prezzo mancante",IF(NOT(ISNUMBER(B351)),"quantità mancante",IF(ISNUMBER(MATCH(A351,'Ingredienti'!$A$5:$A$154,0)),"",IF(INDEX('Ricette base'!$K$5:$K$19,MATCH(A351,'Ricette base'!$H$5:$H$19,0))&gt;0,"ricetta base incompleta","")))),"non trovato"))</f>
        <v/>
      </c>
      <c r="L351">
        <f>IF(F351="",0,1)</f>
        <v>0</v>
      </c>
    </row>
    <row r="352" spans="1:12" x14ac:dyDescent="0.25">
      <c r="A352" s="5"/>
      <c r="B352" s="12"/>
      <c r="C352" t="str">
        <f>IF(A352="","",IF(ISNUMBER(MATCH(A352,'Ingredienti'!$A$5:$A$154,0)),INDEX('Ingredienti'!$B$5:$B$154,MATCH(A352,'Ingredienti'!$A$5:$A$154,0)),IF(ISNUMBER(MATCH(A352,'Ricette base'!$H$5:$H$19,0)),INDEX('Ricette base'!$I$5:$I$19,MATCH(A352,'Ricette base'!$H$5:$H$19,0)),"")))</f>
        <v/>
      </c>
      <c r="D352" s="13" t="str">
        <f>IF(A352="","",IF(ISNUMBER(MATCH(A352,'Ingredienti'!$A$5:$A$154,0)),INDEX('Ingredienti'!$G$5:$G$154,MATCH(A352,'Ingredienti'!$A$5:$A$154,0)),IF(ISNUMBER(MATCH(A352,'Ricette base'!$H$5:$H$19,0)),INDEX('Ricette base'!$J$5:$J$19,MATCH(A352,'Ricette base'!$H$5:$H$19,0)),"")))</f>
        <v/>
      </c>
      <c r="E352" s="15" t="str">
        <f>IF(OR(A352="",NOT(ISNUMBER(B352)),NOT(ISNUMBER(D352))),"",ROUND(B352*D352,2))</f>
        <v/>
      </c>
      <c r="F352" s="10" t="str">
        <f>IF(A352="","",IF(OR(ISNUMBER(MATCH(A352,'Ingredienti'!$A$5:$A$154,0)),ISNUMBER(MATCH(A352,'Ricette base'!$H$5:$H$19,0))),IF(NOT(ISNUMBER(D352)),"prezzo mancante",IF(NOT(ISNUMBER(B352)),"quantità mancante",IF(ISNUMBER(MATCH(A352,'Ingredienti'!$A$5:$A$154,0)),"",IF(INDEX('Ricette base'!$K$5:$K$19,MATCH(A352,'Ricette base'!$H$5:$H$19,0))&gt;0,"ricetta base incompleta","")))),"non trovato"))</f>
        <v/>
      </c>
      <c r="L352">
        <f>IF(F352="",0,1)</f>
        <v>0</v>
      </c>
    </row>
    <row r="353" spans="1:12" x14ac:dyDescent="0.25">
      <c r="A353" s="5"/>
      <c r="B353" s="12"/>
      <c r="C353" t="str">
        <f>IF(A353="","",IF(ISNUMBER(MATCH(A353,'Ingredienti'!$A$5:$A$154,0)),INDEX('Ingredienti'!$B$5:$B$154,MATCH(A353,'Ingredienti'!$A$5:$A$154,0)),IF(ISNUMBER(MATCH(A353,'Ricette base'!$H$5:$H$19,0)),INDEX('Ricette base'!$I$5:$I$19,MATCH(A353,'Ricette base'!$H$5:$H$19,0)),"")))</f>
        <v/>
      </c>
      <c r="D353" s="13" t="str">
        <f>IF(A353="","",IF(ISNUMBER(MATCH(A353,'Ingredienti'!$A$5:$A$154,0)),INDEX('Ingredienti'!$G$5:$G$154,MATCH(A353,'Ingredienti'!$A$5:$A$154,0)),IF(ISNUMBER(MATCH(A353,'Ricette base'!$H$5:$H$19,0)),INDEX('Ricette base'!$J$5:$J$19,MATCH(A353,'Ricette base'!$H$5:$H$19,0)),"")))</f>
        <v/>
      </c>
      <c r="E353" s="15" t="str">
        <f>IF(OR(A353="",NOT(ISNUMBER(B353)),NOT(ISNUMBER(D353))),"",ROUND(B353*D353,2))</f>
        <v/>
      </c>
      <c r="F353" s="10" t="str">
        <f>IF(A353="","",IF(OR(ISNUMBER(MATCH(A353,'Ingredienti'!$A$5:$A$154,0)),ISNUMBER(MATCH(A353,'Ricette base'!$H$5:$H$19,0))),IF(NOT(ISNUMBER(D353)),"prezzo mancante",IF(NOT(ISNUMBER(B353)),"quantità mancante",IF(ISNUMBER(MATCH(A353,'Ingredienti'!$A$5:$A$154,0)),"",IF(INDEX('Ricette base'!$K$5:$K$19,MATCH(A353,'Ricette base'!$H$5:$H$19,0))&gt;0,"ricetta base incompleta","")))),"non trovato"))</f>
        <v/>
      </c>
      <c r="L353">
        <f>IF(F353="",0,1)</f>
        <v>0</v>
      </c>
    </row>
    <row r="354" spans="1:12" x14ac:dyDescent="0.25">
      <c r="A354" s="5"/>
      <c r="B354" s="12"/>
      <c r="C354" t="str">
        <f>IF(A354="","",IF(ISNUMBER(MATCH(A354,'Ingredienti'!$A$5:$A$154,0)),INDEX('Ingredienti'!$B$5:$B$154,MATCH(A354,'Ingredienti'!$A$5:$A$154,0)),IF(ISNUMBER(MATCH(A354,'Ricette base'!$H$5:$H$19,0)),INDEX('Ricette base'!$I$5:$I$19,MATCH(A354,'Ricette base'!$H$5:$H$19,0)),"")))</f>
        <v/>
      </c>
      <c r="D354" s="13" t="str">
        <f>IF(A354="","",IF(ISNUMBER(MATCH(A354,'Ingredienti'!$A$5:$A$154,0)),INDEX('Ingredienti'!$G$5:$G$154,MATCH(A354,'Ingredienti'!$A$5:$A$154,0)),IF(ISNUMBER(MATCH(A354,'Ricette base'!$H$5:$H$19,0)),INDEX('Ricette base'!$J$5:$J$19,MATCH(A354,'Ricette base'!$H$5:$H$19,0)),"")))</f>
        <v/>
      </c>
      <c r="E354" s="15" t="str">
        <f>IF(OR(A354="",NOT(ISNUMBER(B354)),NOT(ISNUMBER(D354))),"",ROUND(B354*D354,2))</f>
        <v/>
      </c>
      <c r="F354" s="10" t="str">
        <f>IF(A354="","",IF(OR(ISNUMBER(MATCH(A354,'Ingredienti'!$A$5:$A$154,0)),ISNUMBER(MATCH(A354,'Ricette base'!$H$5:$H$19,0))),IF(NOT(ISNUMBER(D354)),"prezzo mancante",IF(NOT(ISNUMBER(B354)),"quantità mancante",IF(ISNUMBER(MATCH(A354,'Ingredienti'!$A$5:$A$154,0)),"",IF(INDEX('Ricette base'!$K$5:$K$19,MATCH(A354,'Ricette base'!$H$5:$H$19,0))&gt;0,"ricetta base incompleta","")))),"non trovato"))</f>
        <v/>
      </c>
      <c r="L354">
        <f>IF(F354="",0,1)</f>
        <v>0</v>
      </c>
    </row>
    <row r="355" spans="1:12" x14ac:dyDescent="0.25">
      <c r="A355" s="5"/>
      <c r="B355" s="12"/>
      <c r="C355" t="str">
        <f>IF(A355="","",IF(ISNUMBER(MATCH(A355,'Ingredienti'!$A$5:$A$154,0)),INDEX('Ingredienti'!$B$5:$B$154,MATCH(A355,'Ingredienti'!$A$5:$A$154,0)),IF(ISNUMBER(MATCH(A355,'Ricette base'!$H$5:$H$19,0)),INDEX('Ricette base'!$I$5:$I$19,MATCH(A355,'Ricette base'!$H$5:$H$19,0)),"")))</f>
        <v/>
      </c>
      <c r="D355" s="13" t="str">
        <f>IF(A355="","",IF(ISNUMBER(MATCH(A355,'Ingredienti'!$A$5:$A$154,0)),INDEX('Ingredienti'!$G$5:$G$154,MATCH(A355,'Ingredienti'!$A$5:$A$154,0)),IF(ISNUMBER(MATCH(A355,'Ricette base'!$H$5:$H$19,0)),INDEX('Ricette base'!$J$5:$J$19,MATCH(A355,'Ricette base'!$H$5:$H$19,0)),"")))</f>
        <v/>
      </c>
      <c r="E355" s="15" t="str">
        <f>IF(OR(A355="",NOT(ISNUMBER(B355)),NOT(ISNUMBER(D355))),"",ROUND(B355*D355,2))</f>
        <v/>
      </c>
      <c r="F355" s="10" t="str">
        <f>IF(A355="","",IF(OR(ISNUMBER(MATCH(A355,'Ingredienti'!$A$5:$A$154,0)),ISNUMBER(MATCH(A355,'Ricette base'!$H$5:$H$19,0))),IF(NOT(ISNUMBER(D355)),"prezzo mancante",IF(NOT(ISNUMBER(B355)),"quantità mancante",IF(ISNUMBER(MATCH(A355,'Ingredienti'!$A$5:$A$154,0)),"",IF(INDEX('Ricette base'!$K$5:$K$19,MATCH(A355,'Ricette base'!$H$5:$H$19,0))&gt;0,"ricetta base incompleta","")))),"non trovato"))</f>
        <v/>
      </c>
      <c r="L355">
        <f>IF(F355="",0,1)</f>
        <v>0</v>
      </c>
    </row>
    <row r="356" spans="1:12" x14ac:dyDescent="0.25">
      <c r="A356" s="5"/>
      <c r="B356" s="12"/>
      <c r="C356" t="str">
        <f>IF(A356="","",IF(ISNUMBER(MATCH(A356,'Ingredienti'!$A$5:$A$154,0)),INDEX('Ingredienti'!$B$5:$B$154,MATCH(A356,'Ingredienti'!$A$5:$A$154,0)),IF(ISNUMBER(MATCH(A356,'Ricette base'!$H$5:$H$19,0)),INDEX('Ricette base'!$I$5:$I$19,MATCH(A356,'Ricette base'!$H$5:$H$19,0)),"")))</f>
        <v/>
      </c>
      <c r="D356" s="13" t="str">
        <f>IF(A356="","",IF(ISNUMBER(MATCH(A356,'Ingredienti'!$A$5:$A$154,0)),INDEX('Ingredienti'!$G$5:$G$154,MATCH(A356,'Ingredienti'!$A$5:$A$154,0)),IF(ISNUMBER(MATCH(A356,'Ricette base'!$H$5:$H$19,0)),INDEX('Ricette base'!$J$5:$J$19,MATCH(A356,'Ricette base'!$H$5:$H$19,0)),"")))</f>
        <v/>
      </c>
      <c r="E356" s="15" t="str">
        <f>IF(OR(A356="",NOT(ISNUMBER(B356)),NOT(ISNUMBER(D356))),"",ROUND(B356*D356,2))</f>
        <v/>
      </c>
      <c r="F356" s="10" t="str">
        <f>IF(A356="","",IF(OR(ISNUMBER(MATCH(A356,'Ingredienti'!$A$5:$A$154,0)),ISNUMBER(MATCH(A356,'Ricette base'!$H$5:$H$19,0))),IF(NOT(ISNUMBER(D356)),"prezzo mancante",IF(NOT(ISNUMBER(B356)),"quantità mancante",IF(ISNUMBER(MATCH(A356,'Ingredienti'!$A$5:$A$154,0)),"",IF(INDEX('Ricette base'!$K$5:$K$19,MATCH(A356,'Ricette base'!$H$5:$H$19,0))&gt;0,"ricetta base incompleta","")))),"non trovato"))</f>
        <v/>
      </c>
      <c r="L356">
        <f>IF(F356="",0,1)</f>
        <v>0</v>
      </c>
    </row>
    <row r="357" spans="1:12" x14ac:dyDescent="0.25">
      <c r="A357" s="5"/>
      <c r="B357" s="12"/>
      <c r="C357" t="str">
        <f>IF(A357="","",IF(ISNUMBER(MATCH(A357,'Ingredienti'!$A$5:$A$154,0)),INDEX('Ingredienti'!$B$5:$B$154,MATCH(A357,'Ingredienti'!$A$5:$A$154,0)),IF(ISNUMBER(MATCH(A357,'Ricette base'!$H$5:$H$19,0)),INDEX('Ricette base'!$I$5:$I$19,MATCH(A357,'Ricette base'!$H$5:$H$19,0)),"")))</f>
        <v/>
      </c>
      <c r="D357" s="13" t="str">
        <f>IF(A357="","",IF(ISNUMBER(MATCH(A357,'Ingredienti'!$A$5:$A$154,0)),INDEX('Ingredienti'!$G$5:$G$154,MATCH(A357,'Ingredienti'!$A$5:$A$154,0)),IF(ISNUMBER(MATCH(A357,'Ricette base'!$H$5:$H$19,0)),INDEX('Ricette base'!$J$5:$J$19,MATCH(A357,'Ricette base'!$H$5:$H$19,0)),"")))</f>
        <v/>
      </c>
      <c r="E357" s="15" t="str">
        <f>IF(OR(A357="",NOT(ISNUMBER(B357)),NOT(ISNUMBER(D357))),"",ROUND(B357*D357,2))</f>
        <v/>
      </c>
      <c r="F357" s="10" t="str">
        <f>IF(A357="","",IF(OR(ISNUMBER(MATCH(A357,'Ingredienti'!$A$5:$A$154,0)),ISNUMBER(MATCH(A357,'Ricette base'!$H$5:$H$19,0))),IF(NOT(ISNUMBER(D357)),"prezzo mancante",IF(NOT(ISNUMBER(B357)),"quantità mancante",IF(ISNUMBER(MATCH(A357,'Ingredienti'!$A$5:$A$154,0)),"",IF(INDEX('Ricette base'!$K$5:$K$19,MATCH(A357,'Ricette base'!$H$5:$H$19,0))&gt;0,"ricetta base incompleta","")))),"non trovato"))</f>
        <v/>
      </c>
      <c r="L357">
        <f>IF(F357="",0,1)</f>
        <v>0</v>
      </c>
    </row>
    <row r="358" spans="1:12" x14ac:dyDescent="0.25">
      <c r="A358" s="5"/>
      <c r="B358" s="12"/>
      <c r="C358" t="str">
        <f>IF(A358="","",IF(ISNUMBER(MATCH(A358,'Ingredienti'!$A$5:$A$154,0)),INDEX('Ingredienti'!$B$5:$B$154,MATCH(A358,'Ingredienti'!$A$5:$A$154,0)),IF(ISNUMBER(MATCH(A358,'Ricette base'!$H$5:$H$19,0)),INDEX('Ricette base'!$I$5:$I$19,MATCH(A358,'Ricette base'!$H$5:$H$19,0)),"")))</f>
        <v/>
      </c>
      <c r="D358" s="13" t="str">
        <f>IF(A358="","",IF(ISNUMBER(MATCH(A358,'Ingredienti'!$A$5:$A$154,0)),INDEX('Ingredienti'!$G$5:$G$154,MATCH(A358,'Ingredienti'!$A$5:$A$154,0)),IF(ISNUMBER(MATCH(A358,'Ricette base'!$H$5:$H$19,0)),INDEX('Ricette base'!$J$5:$J$19,MATCH(A358,'Ricette base'!$H$5:$H$19,0)),"")))</f>
        <v/>
      </c>
      <c r="E358" s="15" t="str">
        <f>IF(OR(A358="",NOT(ISNUMBER(B358)),NOT(ISNUMBER(D358))),"",ROUND(B358*D358,2))</f>
        <v/>
      </c>
      <c r="F358" s="10" t="str">
        <f>IF(A358="","",IF(OR(ISNUMBER(MATCH(A358,'Ingredienti'!$A$5:$A$154,0)),ISNUMBER(MATCH(A358,'Ricette base'!$H$5:$H$19,0))),IF(NOT(ISNUMBER(D358)),"prezzo mancante",IF(NOT(ISNUMBER(B358)),"quantità mancante",IF(ISNUMBER(MATCH(A358,'Ingredienti'!$A$5:$A$154,0)),"",IF(INDEX('Ricette base'!$K$5:$K$19,MATCH(A358,'Ricette base'!$H$5:$H$19,0))&gt;0,"ricetta base incompleta","")))),"non trovato"))</f>
        <v/>
      </c>
      <c r="L358">
        <f>IF(F358="",0,1)</f>
        <v>0</v>
      </c>
    </row>
    <row r="359" spans="1:12" x14ac:dyDescent="0.25">
      <c r="A359" s="5"/>
      <c r="B359" s="12"/>
      <c r="C359" t="str">
        <f>IF(A359="","",IF(ISNUMBER(MATCH(A359,'Ingredienti'!$A$5:$A$154,0)),INDEX('Ingredienti'!$B$5:$B$154,MATCH(A359,'Ingredienti'!$A$5:$A$154,0)),IF(ISNUMBER(MATCH(A359,'Ricette base'!$H$5:$H$19,0)),INDEX('Ricette base'!$I$5:$I$19,MATCH(A359,'Ricette base'!$H$5:$H$19,0)),"")))</f>
        <v/>
      </c>
      <c r="D359" s="13" t="str">
        <f>IF(A359="","",IF(ISNUMBER(MATCH(A359,'Ingredienti'!$A$5:$A$154,0)),INDEX('Ingredienti'!$G$5:$G$154,MATCH(A359,'Ingredienti'!$A$5:$A$154,0)),IF(ISNUMBER(MATCH(A359,'Ricette base'!$H$5:$H$19,0)),INDEX('Ricette base'!$J$5:$J$19,MATCH(A359,'Ricette base'!$H$5:$H$19,0)),"")))</f>
        <v/>
      </c>
      <c r="E359" s="15" t="str">
        <f>IF(OR(A359="",NOT(ISNUMBER(B359)),NOT(ISNUMBER(D359))),"",ROUND(B359*D359,2))</f>
        <v/>
      </c>
      <c r="F359" s="10" t="str">
        <f>IF(A359="","",IF(OR(ISNUMBER(MATCH(A359,'Ingredienti'!$A$5:$A$154,0)),ISNUMBER(MATCH(A359,'Ricette base'!$H$5:$H$19,0))),IF(NOT(ISNUMBER(D359)),"prezzo mancante",IF(NOT(ISNUMBER(B359)),"quantità mancante",IF(ISNUMBER(MATCH(A359,'Ingredienti'!$A$5:$A$154,0)),"",IF(INDEX('Ricette base'!$K$5:$K$19,MATCH(A359,'Ricette base'!$H$5:$H$19,0))&gt;0,"ricetta base incompleta","")))),"non trovato"))</f>
        <v/>
      </c>
      <c r="L359">
        <f>IF(F359="",0,1)</f>
        <v>0</v>
      </c>
    </row>
    <row r="360" spans="1:12" x14ac:dyDescent="0.25">
      <c r="A360" s="5"/>
      <c r="B360" s="12"/>
      <c r="C360" t="str">
        <f>IF(A360="","",IF(ISNUMBER(MATCH(A360,'Ingredienti'!$A$5:$A$154,0)),INDEX('Ingredienti'!$B$5:$B$154,MATCH(A360,'Ingredienti'!$A$5:$A$154,0)),IF(ISNUMBER(MATCH(A360,'Ricette base'!$H$5:$H$19,0)),INDEX('Ricette base'!$I$5:$I$19,MATCH(A360,'Ricette base'!$H$5:$H$19,0)),"")))</f>
        <v/>
      </c>
      <c r="D360" s="13" t="str">
        <f>IF(A360="","",IF(ISNUMBER(MATCH(A360,'Ingredienti'!$A$5:$A$154,0)),INDEX('Ingredienti'!$G$5:$G$154,MATCH(A360,'Ingredienti'!$A$5:$A$154,0)),IF(ISNUMBER(MATCH(A360,'Ricette base'!$H$5:$H$19,0)),INDEX('Ricette base'!$J$5:$J$19,MATCH(A360,'Ricette base'!$H$5:$H$19,0)),"")))</f>
        <v/>
      </c>
      <c r="E360" s="15" t="str">
        <f>IF(OR(A360="",NOT(ISNUMBER(B360)),NOT(ISNUMBER(D360))),"",ROUND(B360*D360,2))</f>
        <v/>
      </c>
      <c r="F360" s="10" t="str">
        <f>IF(A360="","",IF(OR(ISNUMBER(MATCH(A360,'Ingredienti'!$A$5:$A$154,0)),ISNUMBER(MATCH(A360,'Ricette base'!$H$5:$H$19,0))),IF(NOT(ISNUMBER(D360)),"prezzo mancante",IF(NOT(ISNUMBER(B360)),"quantità mancante",IF(ISNUMBER(MATCH(A360,'Ingredienti'!$A$5:$A$154,0)),"",IF(INDEX('Ricette base'!$K$5:$K$19,MATCH(A360,'Ricette base'!$H$5:$H$19,0))&gt;0,"ricetta base incompleta","")))),"non trovato"))</f>
        <v/>
      </c>
      <c r="L360">
        <f>IF(F360="",0,1)</f>
        <v>0</v>
      </c>
    </row>
    <row r="361" spans="1:12" x14ac:dyDescent="0.25">
      <c r="A361" s="5"/>
      <c r="B361" s="12"/>
      <c r="C361" t="str">
        <f>IF(A361="","",IF(ISNUMBER(MATCH(A361,'Ingredienti'!$A$5:$A$154,0)),INDEX('Ingredienti'!$B$5:$B$154,MATCH(A361,'Ingredienti'!$A$5:$A$154,0)),IF(ISNUMBER(MATCH(A361,'Ricette base'!$H$5:$H$19,0)),INDEX('Ricette base'!$I$5:$I$19,MATCH(A361,'Ricette base'!$H$5:$H$19,0)),"")))</f>
        <v/>
      </c>
      <c r="D361" s="13" t="str">
        <f>IF(A361="","",IF(ISNUMBER(MATCH(A361,'Ingredienti'!$A$5:$A$154,0)),INDEX('Ingredienti'!$G$5:$G$154,MATCH(A361,'Ingredienti'!$A$5:$A$154,0)),IF(ISNUMBER(MATCH(A361,'Ricette base'!$H$5:$H$19,0)),INDEX('Ricette base'!$J$5:$J$19,MATCH(A361,'Ricette base'!$H$5:$H$19,0)),"")))</f>
        <v/>
      </c>
      <c r="E361" s="15" t="str">
        <f>IF(OR(A361="",NOT(ISNUMBER(B361)),NOT(ISNUMBER(D361))),"",ROUND(B361*D361,2))</f>
        <v/>
      </c>
      <c r="F361" s="10" t="str">
        <f>IF(A361="","",IF(OR(ISNUMBER(MATCH(A361,'Ingredienti'!$A$5:$A$154,0)),ISNUMBER(MATCH(A361,'Ricette base'!$H$5:$H$19,0))),IF(NOT(ISNUMBER(D361)),"prezzo mancante",IF(NOT(ISNUMBER(B361)),"quantità mancante",IF(ISNUMBER(MATCH(A361,'Ingredienti'!$A$5:$A$154,0)),"",IF(INDEX('Ricette base'!$K$5:$K$19,MATCH(A361,'Ricette base'!$H$5:$H$19,0))&gt;0,"ricetta base incompleta","")))),"non trovato"))</f>
        <v/>
      </c>
      <c r="L361">
        <f>IF(F361="",0,1)</f>
        <v>0</v>
      </c>
    </row>
    <row r="362" spans="1:5" x14ac:dyDescent="0.25">
      <c r="A362" s="16" t="s">
        <v>47</v>
      </c>
      <c r="E362" s="9" t="str">
        <f>IF(A345="","",ROUND(SUM(E347:E361),2))</f>
        <v/>
      </c>
    </row>
    <row r="363" spans="1:5" x14ac:dyDescent="0.25">
      <c r="A363" s="16" t="s">
        <v>50</v>
      </c>
      <c r="E363" s="9" t="str">
        <f>IF(OR(A345="",NOT(ISNUMBER(C345))),"",IF(C345&lt;=0,"",ROUND(E362/C345,2)))</f>
        <v/>
      </c>
    </row>
    <row r="365" spans="1:5" x14ac:dyDescent="0.25">
      <c r="A365" s="11"/>
      <c r="B365" s="2" t="s">
        <v>52</v>
      </c>
      <c r="C365" s="5"/>
      <c r="D365" s="2" t="str">
        <f>IF(C365=1,"porzione","porzioni")</f>
        <v>porzioni</v>
      </c>
      <c r="E365" s="10" t="str">
        <f>IF(A365="","",IF(COUNTIF($H$5:$H$34,A365)&gt;1,"nome doppio, conta solo il primo",IF(NOT(ISNUMBER(C365)),"«dà … porzioni» mancante",IF(C365&lt;=0,"«dà … porzioni» mancante",IF(SUM(L367:L381)&gt;0,"controllare le righe con avviso","")))))</f>
        <v/>
      </c>
    </row>
    <row r="366" spans="1:6" x14ac:dyDescent="0.25">
      <c r="A366" s="4" t="s">
        <v>43</v>
      </c>
      <c r="B366" s="4" t="s">
        <v>44</v>
      </c>
      <c r="C366" s="4" t="s">
        <v>18</v>
      </c>
      <c r="D366" s="4" t="s">
        <v>45</v>
      </c>
      <c r="E366" s="4" t="s">
        <v>46</v>
      </c>
      <c r="F366" s="4" t="s">
        <v>24</v>
      </c>
    </row>
    <row r="367" spans="1:12" x14ac:dyDescent="0.25">
      <c r="A367" s="5"/>
      <c r="B367" s="12"/>
      <c r="C367" t="str">
        <f>IF(A367="","",IF(ISNUMBER(MATCH(A367,'Ingredienti'!$A$5:$A$154,0)),INDEX('Ingredienti'!$B$5:$B$154,MATCH(A367,'Ingredienti'!$A$5:$A$154,0)),IF(ISNUMBER(MATCH(A367,'Ricette base'!$H$5:$H$19,0)),INDEX('Ricette base'!$I$5:$I$19,MATCH(A367,'Ricette base'!$H$5:$H$19,0)),"")))</f>
        <v/>
      </c>
      <c r="D367" s="13" t="str">
        <f>IF(A367="","",IF(ISNUMBER(MATCH(A367,'Ingredienti'!$A$5:$A$154,0)),INDEX('Ingredienti'!$G$5:$G$154,MATCH(A367,'Ingredienti'!$A$5:$A$154,0)),IF(ISNUMBER(MATCH(A367,'Ricette base'!$H$5:$H$19,0)),INDEX('Ricette base'!$J$5:$J$19,MATCH(A367,'Ricette base'!$H$5:$H$19,0)),"")))</f>
        <v/>
      </c>
      <c r="E367" s="15" t="str">
        <f>IF(OR(A367="",NOT(ISNUMBER(B367)),NOT(ISNUMBER(D367))),"",ROUND(B367*D367,2))</f>
        <v/>
      </c>
      <c r="F367" s="10" t="str">
        <f>IF(A367="","",IF(OR(ISNUMBER(MATCH(A367,'Ingredienti'!$A$5:$A$154,0)),ISNUMBER(MATCH(A367,'Ricette base'!$H$5:$H$19,0))),IF(NOT(ISNUMBER(D367)),"prezzo mancante",IF(NOT(ISNUMBER(B367)),"quantità mancante",IF(ISNUMBER(MATCH(A367,'Ingredienti'!$A$5:$A$154,0)),"",IF(INDEX('Ricette base'!$K$5:$K$19,MATCH(A367,'Ricette base'!$H$5:$H$19,0))&gt;0,"ricetta base incompleta","")))),"non trovato"))</f>
        <v/>
      </c>
      <c r="L367">
        <f>IF(F367="",0,1)</f>
        <v>0</v>
      </c>
    </row>
    <row r="368" spans="1:12" x14ac:dyDescent="0.25">
      <c r="A368" s="5"/>
      <c r="B368" s="12"/>
      <c r="C368" t="str">
        <f>IF(A368="","",IF(ISNUMBER(MATCH(A368,'Ingredienti'!$A$5:$A$154,0)),INDEX('Ingredienti'!$B$5:$B$154,MATCH(A368,'Ingredienti'!$A$5:$A$154,0)),IF(ISNUMBER(MATCH(A368,'Ricette base'!$H$5:$H$19,0)),INDEX('Ricette base'!$I$5:$I$19,MATCH(A368,'Ricette base'!$H$5:$H$19,0)),"")))</f>
        <v/>
      </c>
      <c r="D368" s="13" t="str">
        <f>IF(A368="","",IF(ISNUMBER(MATCH(A368,'Ingredienti'!$A$5:$A$154,0)),INDEX('Ingredienti'!$G$5:$G$154,MATCH(A368,'Ingredienti'!$A$5:$A$154,0)),IF(ISNUMBER(MATCH(A368,'Ricette base'!$H$5:$H$19,0)),INDEX('Ricette base'!$J$5:$J$19,MATCH(A368,'Ricette base'!$H$5:$H$19,0)),"")))</f>
        <v/>
      </c>
      <c r="E368" s="15" t="str">
        <f>IF(OR(A368="",NOT(ISNUMBER(B368)),NOT(ISNUMBER(D368))),"",ROUND(B368*D368,2))</f>
        <v/>
      </c>
      <c r="F368" s="10" t="str">
        <f>IF(A368="","",IF(OR(ISNUMBER(MATCH(A368,'Ingredienti'!$A$5:$A$154,0)),ISNUMBER(MATCH(A368,'Ricette base'!$H$5:$H$19,0))),IF(NOT(ISNUMBER(D368)),"prezzo mancante",IF(NOT(ISNUMBER(B368)),"quantità mancante",IF(ISNUMBER(MATCH(A368,'Ingredienti'!$A$5:$A$154,0)),"",IF(INDEX('Ricette base'!$K$5:$K$19,MATCH(A368,'Ricette base'!$H$5:$H$19,0))&gt;0,"ricetta base incompleta","")))),"non trovato"))</f>
        <v/>
      </c>
      <c r="L368">
        <f>IF(F368="",0,1)</f>
        <v>0</v>
      </c>
    </row>
    <row r="369" spans="1:12" x14ac:dyDescent="0.25">
      <c r="A369" s="5"/>
      <c r="B369" s="12"/>
      <c r="C369" t="str">
        <f>IF(A369="","",IF(ISNUMBER(MATCH(A369,'Ingredienti'!$A$5:$A$154,0)),INDEX('Ingredienti'!$B$5:$B$154,MATCH(A369,'Ingredienti'!$A$5:$A$154,0)),IF(ISNUMBER(MATCH(A369,'Ricette base'!$H$5:$H$19,0)),INDEX('Ricette base'!$I$5:$I$19,MATCH(A369,'Ricette base'!$H$5:$H$19,0)),"")))</f>
        <v/>
      </c>
      <c r="D369" s="13" t="str">
        <f>IF(A369="","",IF(ISNUMBER(MATCH(A369,'Ingredienti'!$A$5:$A$154,0)),INDEX('Ingredienti'!$G$5:$G$154,MATCH(A369,'Ingredienti'!$A$5:$A$154,0)),IF(ISNUMBER(MATCH(A369,'Ricette base'!$H$5:$H$19,0)),INDEX('Ricette base'!$J$5:$J$19,MATCH(A369,'Ricette base'!$H$5:$H$19,0)),"")))</f>
        <v/>
      </c>
      <c r="E369" s="15" t="str">
        <f>IF(OR(A369="",NOT(ISNUMBER(B369)),NOT(ISNUMBER(D369))),"",ROUND(B369*D369,2))</f>
        <v/>
      </c>
      <c r="F369" s="10" t="str">
        <f>IF(A369="","",IF(OR(ISNUMBER(MATCH(A369,'Ingredienti'!$A$5:$A$154,0)),ISNUMBER(MATCH(A369,'Ricette base'!$H$5:$H$19,0))),IF(NOT(ISNUMBER(D369)),"prezzo mancante",IF(NOT(ISNUMBER(B369)),"quantità mancante",IF(ISNUMBER(MATCH(A369,'Ingredienti'!$A$5:$A$154,0)),"",IF(INDEX('Ricette base'!$K$5:$K$19,MATCH(A369,'Ricette base'!$H$5:$H$19,0))&gt;0,"ricetta base incompleta","")))),"non trovato"))</f>
        <v/>
      </c>
      <c r="L369">
        <f>IF(F369="",0,1)</f>
        <v>0</v>
      </c>
    </row>
    <row r="370" spans="1:12" x14ac:dyDescent="0.25">
      <c r="A370" s="5"/>
      <c r="B370" s="12"/>
      <c r="C370" t="str">
        <f>IF(A370="","",IF(ISNUMBER(MATCH(A370,'Ingredienti'!$A$5:$A$154,0)),INDEX('Ingredienti'!$B$5:$B$154,MATCH(A370,'Ingredienti'!$A$5:$A$154,0)),IF(ISNUMBER(MATCH(A370,'Ricette base'!$H$5:$H$19,0)),INDEX('Ricette base'!$I$5:$I$19,MATCH(A370,'Ricette base'!$H$5:$H$19,0)),"")))</f>
        <v/>
      </c>
      <c r="D370" s="13" t="str">
        <f>IF(A370="","",IF(ISNUMBER(MATCH(A370,'Ingredienti'!$A$5:$A$154,0)),INDEX('Ingredienti'!$G$5:$G$154,MATCH(A370,'Ingredienti'!$A$5:$A$154,0)),IF(ISNUMBER(MATCH(A370,'Ricette base'!$H$5:$H$19,0)),INDEX('Ricette base'!$J$5:$J$19,MATCH(A370,'Ricette base'!$H$5:$H$19,0)),"")))</f>
        <v/>
      </c>
      <c r="E370" s="15" t="str">
        <f>IF(OR(A370="",NOT(ISNUMBER(B370)),NOT(ISNUMBER(D370))),"",ROUND(B370*D370,2))</f>
        <v/>
      </c>
      <c r="F370" s="10" t="str">
        <f>IF(A370="","",IF(OR(ISNUMBER(MATCH(A370,'Ingredienti'!$A$5:$A$154,0)),ISNUMBER(MATCH(A370,'Ricette base'!$H$5:$H$19,0))),IF(NOT(ISNUMBER(D370)),"prezzo mancante",IF(NOT(ISNUMBER(B370)),"quantità mancante",IF(ISNUMBER(MATCH(A370,'Ingredienti'!$A$5:$A$154,0)),"",IF(INDEX('Ricette base'!$K$5:$K$19,MATCH(A370,'Ricette base'!$H$5:$H$19,0))&gt;0,"ricetta base incompleta","")))),"non trovato"))</f>
        <v/>
      </c>
      <c r="L370">
        <f>IF(F370="",0,1)</f>
        <v>0</v>
      </c>
    </row>
    <row r="371" spans="1:12" x14ac:dyDescent="0.25">
      <c r="A371" s="5"/>
      <c r="B371" s="12"/>
      <c r="C371" t="str">
        <f>IF(A371="","",IF(ISNUMBER(MATCH(A371,'Ingredienti'!$A$5:$A$154,0)),INDEX('Ingredienti'!$B$5:$B$154,MATCH(A371,'Ingredienti'!$A$5:$A$154,0)),IF(ISNUMBER(MATCH(A371,'Ricette base'!$H$5:$H$19,0)),INDEX('Ricette base'!$I$5:$I$19,MATCH(A371,'Ricette base'!$H$5:$H$19,0)),"")))</f>
        <v/>
      </c>
      <c r="D371" s="13" t="str">
        <f>IF(A371="","",IF(ISNUMBER(MATCH(A371,'Ingredienti'!$A$5:$A$154,0)),INDEX('Ingredienti'!$G$5:$G$154,MATCH(A371,'Ingredienti'!$A$5:$A$154,0)),IF(ISNUMBER(MATCH(A371,'Ricette base'!$H$5:$H$19,0)),INDEX('Ricette base'!$J$5:$J$19,MATCH(A371,'Ricette base'!$H$5:$H$19,0)),"")))</f>
        <v/>
      </c>
      <c r="E371" s="15" t="str">
        <f>IF(OR(A371="",NOT(ISNUMBER(B371)),NOT(ISNUMBER(D371))),"",ROUND(B371*D371,2))</f>
        <v/>
      </c>
      <c r="F371" s="10" t="str">
        <f>IF(A371="","",IF(OR(ISNUMBER(MATCH(A371,'Ingredienti'!$A$5:$A$154,0)),ISNUMBER(MATCH(A371,'Ricette base'!$H$5:$H$19,0))),IF(NOT(ISNUMBER(D371)),"prezzo mancante",IF(NOT(ISNUMBER(B371)),"quantità mancante",IF(ISNUMBER(MATCH(A371,'Ingredienti'!$A$5:$A$154,0)),"",IF(INDEX('Ricette base'!$K$5:$K$19,MATCH(A371,'Ricette base'!$H$5:$H$19,0))&gt;0,"ricetta base incompleta","")))),"non trovato"))</f>
        <v/>
      </c>
      <c r="L371">
        <f>IF(F371="",0,1)</f>
        <v>0</v>
      </c>
    </row>
    <row r="372" spans="1:12" x14ac:dyDescent="0.25">
      <c r="A372" s="5"/>
      <c r="B372" s="12"/>
      <c r="C372" t="str">
        <f>IF(A372="","",IF(ISNUMBER(MATCH(A372,'Ingredienti'!$A$5:$A$154,0)),INDEX('Ingredienti'!$B$5:$B$154,MATCH(A372,'Ingredienti'!$A$5:$A$154,0)),IF(ISNUMBER(MATCH(A372,'Ricette base'!$H$5:$H$19,0)),INDEX('Ricette base'!$I$5:$I$19,MATCH(A372,'Ricette base'!$H$5:$H$19,0)),"")))</f>
        <v/>
      </c>
      <c r="D372" s="13" t="str">
        <f>IF(A372="","",IF(ISNUMBER(MATCH(A372,'Ingredienti'!$A$5:$A$154,0)),INDEX('Ingredienti'!$G$5:$G$154,MATCH(A372,'Ingredienti'!$A$5:$A$154,0)),IF(ISNUMBER(MATCH(A372,'Ricette base'!$H$5:$H$19,0)),INDEX('Ricette base'!$J$5:$J$19,MATCH(A372,'Ricette base'!$H$5:$H$19,0)),"")))</f>
        <v/>
      </c>
      <c r="E372" s="15" t="str">
        <f>IF(OR(A372="",NOT(ISNUMBER(B372)),NOT(ISNUMBER(D372))),"",ROUND(B372*D372,2))</f>
        <v/>
      </c>
      <c r="F372" s="10" t="str">
        <f>IF(A372="","",IF(OR(ISNUMBER(MATCH(A372,'Ingredienti'!$A$5:$A$154,0)),ISNUMBER(MATCH(A372,'Ricette base'!$H$5:$H$19,0))),IF(NOT(ISNUMBER(D372)),"prezzo mancante",IF(NOT(ISNUMBER(B372)),"quantità mancante",IF(ISNUMBER(MATCH(A372,'Ingredienti'!$A$5:$A$154,0)),"",IF(INDEX('Ricette base'!$K$5:$K$19,MATCH(A372,'Ricette base'!$H$5:$H$19,0))&gt;0,"ricetta base incompleta","")))),"non trovato"))</f>
        <v/>
      </c>
      <c r="L372">
        <f>IF(F372="",0,1)</f>
        <v>0</v>
      </c>
    </row>
    <row r="373" spans="1:12" x14ac:dyDescent="0.25">
      <c r="A373" s="5"/>
      <c r="B373" s="12"/>
      <c r="C373" t="str">
        <f>IF(A373="","",IF(ISNUMBER(MATCH(A373,'Ingredienti'!$A$5:$A$154,0)),INDEX('Ingredienti'!$B$5:$B$154,MATCH(A373,'Ingredienti'!$A$5:$A$154,0)),IF(ISNUMBER(MATCH(A373,'Ricette base'!$H$5:$H$19,0)),INDEX('Ricette base'!$I$5:$I$19,MATCH(A373,'Ricette base'!$H$5:$H$19,0)),"")))</f>
        <v/>
      </c>
      <c r="D373" s="13" t="str">
        <f>IF(A373="","",IF(ISNUMBER(MATCH(A373,'Ingredienti'!$A$5:$A$154,0)),INDEX('Ingredienti'!$G$5:$G$154,MATCH(A373,'Ingredienti'!$A$5:$A$154,0)),IF(ISNUMBER(MATCH(A373,'Ricette base'!$H$5:$H$19,0)),INDEX('Ricette base'!$J$5:$J$19,MATCH(A373,'Ricette base'!$H$5:$H$19,0)),"")))</f>
        <v/>
      </c>
      <c r="E373" s="15" t="str">
        <f>IF(OR(A373="",NOT(ISNUMBER(B373)),NOT(ISNUMBER(D373))),"",ROUND(B373*D373,2))</f>
        <v/>
      </c>
      <c r="F373" s="10" t="str">
        <f>IF(A373="","",IF(OR(ISNUMBER(MATCH(A373,'Ingredienti'!$A$5:$A$154,0)),ISNUMBER(MATCH(A373,'Ricette base'!$H$5:$H$19,0))),IF(NOT(ISNUMBER(D373)),"prezzo mancante",IF(NOT(ISNUMBER(B373)),"quantità mancante",IF(ISNUMBER(MATCH(A373,'Ingredienti'!$A$5:$A$154,0)),"",IF(INDEX('Ricette base'!$K$5:$K$19,MATCH(A373,'Ricette base'!$H$5:$H$19,0))&gt;0,"ricetta base incompleta","")))),"non trovato"))</f>
        <v/>
      </c>
      <c r="L373">
        <f>IF(F373="",0,1)</f>
        <v>0</v>
      </c>
    </row>
    <row r="374" spans="1:12" x14ac:dyDescent="0.25">
      <c r="A374" s="5"/>
      <c r="B374" s="12"/>
      <c r="C374" t="str">
        <f>IF(A374="","",IF(ISNUMBER(MATCH(A374,'Ingredienti'!$A$5:$A$154,0)),INDEX('Ingredienti'!$B$5:$B$154,MATCH(A374,'Ingredienti'!$A$5:$A$154,0)),IF(ISNUMBER(MATCH(A374,'Ricette base'!$H$5:$H$19,0)),INDEX('Ricette base'!$I$5:$I$19,MATCH(A374,'Ricette base'!$H$5:$H$19,0)),"")))</f>
        <v/>
      </c>
      <c r="D374" s="13" t="str">
        <f>IF(A374="","",IF(ISNUMBER(MATCH(A374,'Ingredienti'!$A$5:$A$154,0)),INDEX('Ingredienti'!$G$5:$G$154,MATCH(A374,'Ingredienti'!$A$5:$A$154,0)),IF(ISNUMBER(MATCH(A374,'Ricette base'!$H$5:$H$19,0)),INDEX('Ricette base'!$J$5:$J$19,MATCH(A374,'Ricette base'!$H$5:$H$19,0)),"")))</f>
        <v/>
      </c>
      <c r="E374" s="15" t="str">
        <f>IF(OR(A374="",NOT(ISNUMBER(B374)),NOT(ISNUMBER(D374))),"",ROUND(B374*D374,2))</f>
        <v/>
      </c>
      <c r="F374" s="10" t="str">
        <f>IF(A374="","",IF(OR(ISNUMBER(MATCH(A374,'Ingredienti'!$A$5:$A$154,0)),ISNUMBER(MATCH(A374,'Ricette base'!$H$5:$H$19,0))),IF(NOT(ISNUMBER(D374)),"prezzo mancante",IF(NOT(ISNUMBER(B374)),"quantità mancante",IF(ISNUMBER(MATCH(A374,'Ingredienti'!$A$5:$A$154,0)),"",IF(INDEX('Ricette base'!$K$5:$K$19,MATCH(A374,'Ricette base'!$H$5:$H$19,0))&gt;0,"ricetta base incompleta","")))),"non trovato"))</f>
        <v/>
      </c>
      <c r="L374">
        <f>IF(F374="",0,1)</f>
        <v>0</v>
      </c>
    </row>
    <row r="375" spans="1:12" x14ac:dyDescent="0.25">
      <c r="A375" s="5"/>
      <c r="B375" s="12"/>
      <c r="C375" t="str">
        <f>IF(A375="","",IF(ISNUMBER(MATCH(A375,'Ingredienti'!$A$5:$A$154,0)),INDEX('Ingredienti'!$B$5:$B$154,MATCH(A375,'Ingredienti'!$A$5:$A$154,0)),IF(ISNUMBER(MATCH(A375,'Ricette base'!$H$5:$H$19,0)),INDEX('Ricette base'!$I$5:$I$19,MATCH(A375,'Ricette base'!$H$5:$H$19,0)),"")))</f>
        <v/>
      </c>
      <c r="D375" s="13" t="str">
        <f>IF(A375="","",IF(ISNUMBER(MATCH(A375,'Ingredienti'!$A$5:$A$154,0)),INDEX('Ingredienti'!$G$5:$G$154,MATCH(A375,'Ingredienti'!$A$5:$A$154,0)),IF(ISNUMBER(MATCH(A375,'Ricette base'!$H$5:$H$19,0)),INDEX('Ricette base'!$J$5:$J$19,MATCH(A375,'Ricette base'!$H$5:$H$19,0)),"")))</f>
        <v/>
      </c>
      <c r="E375" s="15" t="str">
        <f>IF(OR(A375="",NOT(ISNUMBER(B375)),NOT(ISNUMBER(D375))),"",ROUND(B375*D375,2))</f>
        <v/>
      </c>
      <c r="F375" s="10" t="str">
        <f>IF(A375="","",IF(OR(ISNUMBER(MATCH(A375,'Ingredienti'!$A$5:$A$154,0)),ISNUMBER(MATCH(A375,'Ricette base'!$H$5:$H$19,0))),IF(NOT(ISNUMBER(D375)),"prezzo mancante",IF(NOT(ISNUMBER(B375)),"quantità mancante",IF(ISNUMBER(MATCH(A375,'Ingredienti'!$A$5:$A$154,0)),"",IF(INDEX('Ricette base'!$K$5:$K$19,MATCH(A375,'Ricette base'!$H$5:$H$19,0))&gt;0,"ricetta base incompleta","")))),"non trovato"))</f>
        <v/>
      </c>
      <c r="L375">
        <f>IF(F375="",0,1)</f>
        <v>0</v>
      </c>
    </row>
    <row r="376" spans="1:12" x14ac:dyDescent="0.25">
      <c r="A376" s="5"/>
      <c r="B376" s="12"/>
      <c r="C376" t="str">
        <f>IF(A376="","",IF(ISNUMBER(MATCH(A376,'Ingredienti'!$A$5:$A$154,0)),INDEX('Ingredienti'!$B$5:$B$154,MATCH(A376,'Ingredienti'!$A$5:$A$154,0)),IF(ISNUMBER(MATCH(A376,'Ricette base'!$H$5:$H$19,0)),INDEX('Ricette base'!$I$5:$I$19,MATCH(A376,'Ricette base'!$H$5:$H$19,0)),"")))</f>
        <v/>
      </c>
      <c r="D376" s="13" t="str">
        <f>IF(A376="","",IF(ISNUMBER(MATCH(A376,'Ingredienti'!$A$5:$A$154,0)),INDEX('Ingredienti'!$G$5:$G$154,MATCH(A376,'Ingredienti'!$A$5:$A$154,0)),IF(ISNUMBER(MATCH(A376,'Ricette base'!$H$5:$H$19,0)),INDEX('Ricette base'!$J$5:$J$19,MATCH(A376,'Ricette base'!$H$5:$H$19,0)),"")))</f>
        <v/>
      </c>
      <c r="E376" s="15" t="str">
        <f>IF(OR(A376="",NOT(ISNUMBER(B376)),NOT(ISNUMBER(D376))),"",ROUND(B376*D376,2))</f>
        <v/>
      </c>
      <c r="F376" s="10" t="str">
        <f>IF(A376="","",IF(OR(ISNUMBER(MATCH(A376,'Ingredienti'!$A$5:$A$154,0)),ISNUMBER(MATCH(A376,'Ricette base'!$H$5:$H$19,0))),IF(NOT(ISNUMBER(D376)),"prezzo mancante",IF(NOT(ISNUMBER(B376)),"quantità mancante",IF(ISNUMBER(MATCH(A376,'Ingredienti'!$A$5:$A$154,0)),"",IF(INDEX('Ricette base'!$K$5:$K$19,MATCH(A376,'Ricette base'!$H$5:$H$19,0))&gt;0,"ricetta base incompleta","")))),"non trovato"))</f>
        <v/>
      </c>
      <c r="L376">
        <f>IF(F376="",0,1)</f>
        <v>0</v>
      </c>
    </row>
    <row r="377" spans="1:12" x14ac:dyDescent="0.25">
      <c r="A377" s="5"/>
      <c r="B377" s="12"/>
      <c r="C377" t="str">
        <f>IF(A377="","",IF(ISNUMBER(MATCH(A377,'Ingredienti'!$A$5:$A$154,0)),INDEX('Ingredienti'!$B$5:$B$154,MATCH(A377,'Ingredienti'!$A$5:$A$154,0)),IF(ISNUMBER(MATCH(A377,'Ricette base'!$H$5:$H$19,0)),INDEX('Ricette base'!$I$5:$I$19,MATCH(A377,'Ricette base'!$H$5:$H$19,0)),"")))</f>
        <v/>
      </c>
      <c r="D377" s="13" t="str">
        <f>IF(A377="","",IF(ISNUMBER(MATCH(A377,'Ingredienti'!$A$5:$A$154,0)),INDEX('Ingredienti'!$G$5:$G$154,MATCH(A377,'Ingredienti'!$A$5:$A$154,0)),IF(ISNUMBER(MATCH(A377,'Ricette base'!$H$5:$H$19,0)),INDEX('Ricette base'!$J$5:$J$19,MATCH(A377,'Ricette base'!$H$5:$H$19,0)),"")))</f>
        <v/>
      </c>
      <c r="E377" s="15" t="str">
        <f>IF(OR(A377="",NOT(ISNUMBER(B377)),NOT(ISNUMBER(D377))),"",ROUND(B377*D377,2))</f>
        <v/>
      </c>
      <c r="F377" s="10" t="str">
        <f>IF(A377="","",IF(OR(ISNUMBER(MATCH(A377,'Ingredienti'!$A$5:$A$154,0)),ISNUMBER(MATCH(A377,'Ricette base'!$H$5:$H$19,0))),IF(NOT(ISNUMBER(D377)),"prezzo mancante",IF(NOT(ISNUMBER(B377)),"quantità mancante",IF(ISNUMBER(MATCH(A377,'Ingredienti'!$A$5:$A$154,0)),"",IF(INDEX('Ricette base'!$K$5:$K$19,MATCH(A377,'Ricette base'!$H$5:$H$19,0))&gt;0,"ricetta base incompleta","")))),"non trovato"))</f>
        <v/>
      </c>
      <c r="L377">
        <f>IF(F377="",0,1)</f>
        <v>0</v>
      </c>
    </row>
    <row r="378" spans="1:12" x14ac:dyDescent="0.25">
      <c r="A378" s="5"/>
      <c r="B378" s="12"/>
      <c r="C378" t="str">
        <f>IF(A378="","",IF(ISNUMBER(MATCH(A378,'Ingredienti'!$A$5:$A$154,0)),INDEX('Ingredienti'!$B$5:$B$154,MATCH(A378,'Ingredienti'!$A$5:$A$154,0)),IF(ISNUMBER(MATCH(A378,'Ricette base'!$H$5:$H$19,0)),INDEX('Ricette base'!$I$5:$I$19,MATCH(A378,'Ricette base'!$H$5:$H$19,0)),"")))</f>
        <v/>
      </c>
      <c r="D378" s="13" t="str">
        <f>IF(A378="","",IF(ISNUMBER(MATCH(A378,'Ingredienti'!$A$5:$A$154,0)),INDEX('Ingredienti'!$G$5:$G$154,MATCH(A378,'Ingredienti'!$A$5:$A$154,0)),IF(ISNUMBER(MATCH(A378,'Ricette base'!$H$5:$H$19,0)),INDEX('Ricette base'!$J$5:$J$19,MATCH(A378,'Ricette base'!$H$5:$H$19,0)),"")))</f>
        <v/>
      </c>
      <c r="E378" s="15" t="str">
        <f>IF(OR(A378="",NOT(ISNUMBER(B378)),NOT(ISNUMBER(D378))),"",ROUND(B378*D378,2))</f>
        <v/>
      </c>
      <c r="F378" s="10" t="str">
        <f>IF(A378="","",IF(OR(ISNUMBER(MATCH(A378,'Ingredienti'!$A$5:$A$154,0)),ISNUMBER(MATCH(A378,'Ricette base'!$H$5:$H$19,0))),IF(NOT(ISNUMBER(D378)),"prezzo mancante",IF(NOT(ISNUMBER(B378)),"quantità mancante",IF(ISNUMBER(MATCH(A378,'Ingredienti'!$A$5:$A$154,0)),"",IF(INDEX('Ricette base'!$K$5:$K$19,MATCH(A378,'Ricette base'!$H$5:$H$19,0))&gt;0,"ricetta base incompleta","")))),"non trovato"))</f>
        <v/>
      </c>
      <c r="L378">
        <f>IF(F378="",0,1)</f>
        <v>0</v>
      </c>
    </row>
    <row r="379" spans="1:12" x14ac:dyDescent="0.25">
      <c r="A379" s="5"/>
      <c r="B379" s="12"/>
      <c r="C379" t="str">
        <f>IF(A379="","",IF(ISNUMBER(MATCH(A379,'Ingredienti'!$A$5:$A$154,0)),INDEX('Ingredienti'!$B$5:$B$154,MATCH(A379,'Ingredienti'!$A$5:$A$154,0)),IF(ISNUMBER(MATCH(A379,'Ricette base'!$H$5:$H$19,0)),INDEX('Ricette base'!$I$5:$I$19,MATCH(A379,'Ricette base'!$H$5:$H$19,0)),"")))</f>
        <v/>
      </c>
      <c r="D379" s="13" t="str">
        <f>IF(A379="","",IF(ISNUMBER(MATCH(A379,'Ingredienti'!$A$5:$A$154,0)),INDEX('Ingredienti'!$G$5:$G$154,MATCH(A379,'Ingredienti'!$A$5:$A$154,0)),IF(ISNUMBER(MATCH(A379,'Ricette base'!$H$5:$H$19,0)),INDEX('Ricette base'!$J$5:$J$19,MATCH(A379,'Ricette base'!$H$5:$H$19,0)),"")))</f>
        <v/>
      </c>
      <c r="E379" s="15" t="str">
        <f>IF(OR(A379="",NOT(ISNUMBER(B379)),NOT(ISNUMBER(D379))),"",ROUND(B379*D379,2))</f>
        <v/>
      </c>
      <c r="F379" s="10" t="str">
        <f>IF(A379="","",IF(OR(ISNUMBER(MATCH(A379,'Ingredienti'!$A$5:$A$154,0)),ISNUMBER(MATCH(A379,'Ricette base'!$H$5:$H$19,0))),IF(NOT(ISNUMBER(D379)),"prezzo mancante",IF(NOT(ISNUMBER(B379)),"quantità mancante",IF(ISNUMBER(MATCH(A379,'Ingredienti'!$A$5:$A$154,0)),"",IF(INDEX('Ricette base'!$K$5:$K$19,MATCH(A379,'Ricette base'!$H$5:$H$19,0))&gt;0,"ricetta base incompleta","")))),"non trovato"))</f>
        <v/>
      </c>
      <c r="L379">
        <f>IF(F379="",0,1)</f>
        <v>0</v>
      </c>
    </row>
    <row r="380" spans="1:12" x14ac:dyDescent="0.25">
      <c r="A380" s="5"/>
      <c r="B380" s="12"/>
      <c r="C380" t="str">
        <f>IF(A380="","",IF(ISNUMBER(MATCH(A380,'Ingredienti'!$A$5:$A$154,0)),INDEX('Ingredienti'!$B$5:$B$154,MATCH(A380,'Ingredienti'!$A$5:$A$154,0)),IF(ISNUMBER(MATCH(A380,'Ricette base'!$H$5:$H$19,0)),INDEX('Ricette base'!$I$5:$I$19,MATCH(A380,'Ricette base'!$H$5:$H$19,0)),"")))</f>
        <v/>
      </c>
      <c r="D380" s="13" t="str">
        <f>IF(A380="","",IF(ISNUMBER(MATCH(A380,'Ingredienti'!$A$5:$A$154,0)),INDEX('Ingredienti'!$G$5:$G$154,MATCH(A380,'Ingredienti'!$A$5:$A$154,0)),IF(ISNUMBER(MATCH(A380,'Ricette base'!$H$5:$H$19,0)),INDEX('Ricette base'!$J$5:$J$19,MATCH(A380,'Ricette base'!$H$5:$H$19,0)),"")))</f>
        <v/>
      </c>
      <c r="E380" s="15" t="str">
        <f>IF(OR(A380="",NOT(ISNUMBER(B380)),NOT(ISNUMBER(D380))),"",ROUND(B380*D380,2))</f>
        <v/>
      </c>
      <c r="F380" s="10" t="str">
        <f>IF(A380="","",IF(OR(ISNUMBER(MATCH(A380,'Ingredienti'!$A$5:$A$154,0)),ISNUMBER(MATCH(A380,'Ricette base'!$H$5:$H$19,0))),IF(NOT(ISNUMBER(D380)),"prezzo mancante",IF(NOT(ISNUMBER(B380)),"quantità mancante",IF(ISNUMBER(MATCH(A380,'Ingredienti'!$A$5:$A$154,0)),"",IF(INDEX('Ricette base'!$K$5:$K$19,MATCH(A380,'Ricette base'!$H$5:$H$19,0))&gt;0,"ricetta base incompleta","")))),"non trovato"))</f>
        <v/>
      </c>
      <c r="L380">
        <f>IF(F380="",0,1)</f>
        <v>0</v>
      </c>
    </row>
    <row r="381" spans="1:12" x14ac:dyDescent="0.25">
      <c r="A381" s="5"/>
      <c r="B381" s="12"/>
      <c r="C381" t="str">
        <f>IF(A381="","",IF(ISNUMBER(MATCH(A381,'Ingredienti'!$A$5:$A$154,0)),INDEX('Ingredienti'!$B$5:$B$154,MATCH(A381,'Ingredienti'!$A$5:$A$154,0)),IF(ISNUMBER(MATCH(A381,'Ricette base'!$H$5:$H$19,0)),INDEX('Ricette base'!$I$5:$I$19,MATCH(A381,'Ricette base'!$H$5:$H$19,0)),"")))</f>
        <v/>
      </c>
      <c r="D381" s="13" t="str">
        <f>IF(A381="","",IF(ISNUMBER(MATCH(A381,'Ingredienti'!$A$5:$A$154,0)),INDEX('Ingredienti'!$G$5:$G$154,MATCH(A381,'Ingredienti'!$A$5:$A$154,0)),IF(ISNUMBER(MATCH(A381,'Ricette base'!$H$5:$H$19,0)),INDEX('Ricette base'!$J$5:$J$19,MATCH(A381,'Ricette base'!$H$5:$H$19,0)),"")))</f>
        <v/>
      </c>
      <c r="E381" s="15" t="str">
        <f>IF(OR(A381="",NOT(ISNUMBER(B381)),NOT(ISNUMBER(D381))),"",ROUND(B381*D381,2))</f>
        <v/>
      </c>
      <c r="F381" s="10" t="str">
        <f>IF(A381="","",IF(OR(ISNUMBER(MATCH(A381,'Ingredienti'!$A$5:$A$154,0)),ISNUMBER(MATCH(A381,'Ricette base'!$H$5:$H$19,0))),IF(NOT(ISNUMBER(D381)),"prezzo mancante",IF(NOT(ISNUMBER(B381)),"quantità mancante",IF(ISNUMBER(MATCH(A381,'Ingredienti'!$A$5:$A$154,0)),"",IF(INDEX('Ricette base'!$K$5:$K$19,MATCH(A381,'Ricette base'!$H$5:$H$19,0))&gt;0,"ricetta base incompleta","")))),"non trovato"))</f>
        <v/>
      </c>
      <c r="L381">
        <f>IF(F381="",0,1)</f>
        <v>0</v>
      </c>
    </row>
    <row r="382" spans="1:5" x14ac:dyDescent="0.25">
      <c r="A382" s="16" t="s">
        <v>47</v>
      </c>
      <c r="E382" s="9" t="str">
        <f>IF(A365="","",ROUND(SUM(E367:E381),2))</f>
        <v/>
      </c>
    </row>
    <row r="383" spans="1:5" x14ac:dyDescent="0.25">
      <c r="A383" s="16" t="s">
        <v>50</v>
      </c>
      <c r="E383" s="9" t="str">
        <f>IF(OR(A365="",NOT(ISNUMBER(C365))),"",IF(C365&lt;=0,"",ROUND(E382/C365,2)))</f>
        <v/>
      </c>
    </row>
    <row r="385" spans="1:5" x14ac:dyDescent="0.25">
      <c r="A385" s="11"/>
      <c r="B385" s="2" t="s">
        <v>52</v>
      </c>
      <c r="C385" s="5"/>
      <c r="D385" s="2" t="str">
        <f>IF(C385=1,"porzione","porzioni")</f>
        <v>porzioni</v>
      </c>
      <c r="E385" s="10" t="str">
        <f>IF(A385="","",IF(COUNTIF($H$5:$H$34,A385)&gt;1,"nome doppio, conta solo il primo",IF(NOT(ISNUMBER(C385)),"«dà … porzioni» mancante",IF(C385&lt;=0,"«dà … porzioni» mancante",IF(SUM(L387:L401)&gt;0,"controllare le righe con avviso","")))))</f>
        <v/>
      </c>
    </row>
    <row r="386" spans="1:6" x14ac:dyDescent="0.25">
      <c r="A386" s="4" t="s">
        <v>43</v>
      </c>
      <c r="B386" s="4" t="s">
        <v>44</v>
      </c>
      <c r="C386" s="4" t="s">
        <v>18</v>
      </c>
      <c r="D386" s="4" t="s">
        <v>45</v>
      </c>
      <c r="E386" s="4" t="s">
        <v>46</v>
      </c>
      <c r="F386" s="4" t="s">
        <v>24</v>
      </c>
    </row>
    <row r="387" spans="1:12" x14ac:dyDescent="0.25">
      <c r="A387" s="5"/>
      <c r="B387" s="12"/>
      <c r="C387" t="str">
        <f>IF(A387="","",IF(ISNUMBER(MATCH(A387,'Ingredienti'!$A$5:$A$154,0)),INDEX('Ingredienti'!$B$5:$B$154,MATCH(A387,'Ingredienti'!$A$5:$A$154,0)),IF(ISNUMBER(MATCH(A387,'Ricette base'!$H$5:$H$19,0)),INDEX('Ricette base'!$I$5:$I$19,MATCH(A387,'Ricette base'!$H$5:$H$19,0)),"")))</f>
        <v/>
      </c>
      <c r="D387" s="13" t="str">
        <f>IF(A387="","",IF(ISNUMBER(MATCH(A387,'Ingredienti'!$A$5:$A$154,0)),INDEX('Ingredienti'!$G$5:$G$154,MATCH(A387,'Ingredienti'!$A$5:$A$154,0)),IF(ISNUMBER(MATCH(A387,'Ricette base'!$H$5:$H$19,0)),INDEX('Ricette base'!$J$5:$J$19,MATCH(A387,'Ricette base'!$H$5:$H$19,0)),"")))</f>
        <v/>
      </c>
      <c r="E387" s="15" t="str">
        <f>IF(OR(A387="",NOT(ISNUMBER(B387)),NOT(ISNUMBER(D387))),"",ROUND(B387*D387,2))</f>
        <v/>
      </c>
      <c r="F387" s="10" t="str">
        <f>IF(A387="","",IF(OR(ISNUMBER(MATCH(A387,'Ingredienti'!$A$5:$A$154,0)),ISNUMBER(MATCH(A387,'Ricette base'!$H$5:$H$19,0))),IF(NOT(ISNUMBER(D387)),"prezzo mancante",IF(NOT(ISNUMBER(B387)),"quantità mancante",IF(ISNUMBER(MATCH(A387,'Ingredienti'!$A$5:$A$154,0)),"",IF(INDEX('Ricette base'!$K$5:$K$19,MATCH(A387,'Ricette base'!$H$5:$H$19,0))&gt;0,"ricetta base incompleta","")))),"non trovato"))</f>
        <v/>
      </c>
      <c r="L387">
        <f>IF(F387="",0,1)</f>
        <v>0</v>
      </c>
    </row>
    <row r="388" spans="1:12" x14ac:dyDescent="0.25">
      <c r="A388" s="5"/>
      <c r="B388" s="12"/>
      <c r="C388" t="str">
        <f>IF(A388="","",IF(ISNUMBER(MATCH(A388,'Ingredienti'!$A$5:$A$154,0)),INDEX('Ingredienti'!$B$5:$B$154,MATCH(A388,'Ingredienti'!$A$5:$A$154,0)),IF(ISNUMBER(MATCH(A388,'Ricette base'!$H$5:$H$19,0)),INDEX('Ricette base'!$I$5:$I$19,MATCH(A388,'Ricette base'!$H$5:$H$19,0)),"")))</f>
        <v/>
      </c>
      <c r="D388" s="13" t="str">
        <f>IF(A388="","",IF(ISNUMBER(MATCH(A388,'Ingredienti'!$A$5:$A$154,0)),INDEX('Ingredienti'!$G$5:$G$154,MATCH(A388,'Ingredienti'!$A$5:$A$154,0)),IF(ISNUMBER(MATCH(A388,'Ricette base'!$H$5:$H$19,0)),INDEX('Ricette base'!$J$5:$J$19,MATCH(A388,'Ricette base'!$H$5:$H$19,0)),"")))</f>
        <v/>
      </c>
      <c r="E388" s="15" t="str">
        <f>IF(OR(A388="",NOT(ISNUMBER(B388)),NOT(ISNUMBER(D388))),"",ROUND(B388*D388,2))</f>
        <v/>
      </c>
      <c r="F388" s="10" t="str">
        <f>IF(A388="","",IF(OR(ISNUMBER(MATCH(A388,'Ingredienti'!$A$5:$A$154,0)),ISNUMBER(MATCH(A388,'Ricette base'!$H$5:$H$19,0))),IF(NOT(ISNUMBER(D388)),"prezzo mancante",IF(NOT(ISNUMBER(B388)),"quantità mancante",IF(ISNUMBER(MATCH(A388,'Ingredienti'!$A$5:$A$154,0)),"",IF(INDEX('Ricette base'!$K$5:$K$19,MATCH(A388,'Ricette base'!$H$5:$H$19,0))&gt;0,"ricetta base incompleta","")))),"non trovato"))</f>
        <v/>
      </c>
      <c r="L388">
        <f>IF(F388="",0,1)</f>
        <v>0</v>
      </c>
    </row>
    <row r="389" spans="1:12" x14ac:dyDescent="0.25">
      <c r="A389" s="5"/>
      <c r="B389" s="12"/>
      <c r="C389" t="str">
        <f>IF(A389="","",IF(ISNUMBER(MATCH(A389,'Ingredienti'!$A$5:$A$154,0)),INDEX('Ingredienti'!$B$5:$B$154,MATCH(A389,'Ingredienti'!$A$5:$A$154,0)),IF(ISNUMBER(MATCH(A389,'Ricette base'!$H$5:$H$19,0)),INDEX('Ricette base'!$I$5:$I$19,MATCH(A389,'Ricette base'!$H$5:$H$19,0)),"")))</f>
        <v/>
      </c>
      <c r="D389" s="13" t="str">
        <f>IF(A389="","",IF(ISNUMBER(MATCH(A389,'Ingredienti'!$A$5:$A$154,0)),INDEX('Ingredienti'!$G$5:$G$154,MATCH(A389,'Ingredienti'!$A$5:$A$154,0)),IF(ISNUMBER(MATCH(A389,'Ricette base'!$H$5:$H$19,0)),INDEX('Ricette base'!$J$5:$J$19,MATCH(A389,'Ricette base'!$H$5:$H$19,0)),"")))</f>
        <v/>
      </c>
      <c r="E389" s="15" t="str">
        <f>IF(OR(A389="",NOT(ISNUMBER(B389)),NOT(ISNUMBER(D389))),"",ROUND(B389*D389,2))</f>
        <v/>
      </c>
      <c r="F389" s="10" t="str">
        <f>IF(A389="","",IF(OR(ISNUMBER(MATCH(A389,'Ingredienti'!$A$5:$A$154,0)),ISNUMBER(MATCH(A389,'Ricette base'!$H$5:$H$19,0))),IF(NOT(ISNUMBER(D389)),"prezzo mancante",IF(NOT(ISNUMBER(B389)),"quantità mancante",IF(ISNUMBER(MATCH(A389,'Ingredienti'!$A$5:$A$154,0)),"",IF(INDEX('Ricette base'!$K$5:$K$19,MATCH(A389,'Ricette base'!$H$5:$H$19,0))&gt;0,"ricetta base incompleta","")))),"non trovato"))</f>
        <v/>
      </c>
      <c r="L389">
        <f>IF(F389="",0,1)</f>
        <v>0</v>
      </c>
    </row>
    <row r="390" spans="1:12" x14ac:dyDescent="0.25">
      <c r="A390" s="5"/>
      <c r="B390" s="12"/>
      <c r="C390" t="str">
        <f>IF(A390="","",IF(ISNUMBER(MATCH(A390,'Ingredienti'!$A$5:$A$154,0)),INDEX('Ingredienti'!$B$5:$B$154,MATCH(A390,'Ingredienti'!$A$5:$A$154,0)),IF(ISNUMBER(MATCH(A390,'Ricette base'!$H$5:$H$19,0)),INDEX('Ricette base'!$I$5:$I$19,MATCH(A390,'Ricette base'!$H$5:$H$19,0)),"")))</f>
        <v/>
      </c>
      <c r="D390" s="13" t="str">
        <f>IF(A390="","",IF(ISNUMBER(MATCH(A390,'Ingredienti'!$A$5:$A$154,0)),INDEX('Ingredienti'!$G$5:$G$154,MATCH(A390,'Ingredienti'!$A$5:$A$154,0)),IF(ISNUMBER(MATCH(A390,'Ricette base'!$H$5:$H$19,0)),INDEX('Ricette base'!$J$5:$J$19,MATCH(A390,'Ricette base'!$H$5:$H$19,0)),"")))</f>
        <v/>
      </c>
      <c r="E390" s="15" t="str">
        <f>IF(OR(A390="",NOT(ISNUMBER(B390)),NOT(ISNUMBER(D390))),"",ROUND(B390*D390,2))</f>
        <v/>
      </c>
      <c r="F390" s="10" t="str">
        <f>IF(A390="","",IF(OR(ISNUMBER(MATCH(A390,'Ingredienti'!$A$5:$A$154,0)),ISNUMBER(MATCH(A390,'Ricette base'!$H$5:$H$19,0))),IF(NOT(ISNUMBER(D390)),"prezzo mancante",IF(NOT(ISNUMBER(B390)),"quantità mancante",IF(ISNUMBER(MATCH(A390,'Ingredienti'!$A$5:$A$154,0)),"",IF(INDEX('Ricette base'!$K$5:$K$19,MATCH(A390,'Ricette base'!$H$5:$H$19,0))&gt;0,"ricetta base incompleta","")))),"non trovato"))</f>
        <v/>
      </c>
      <c r="L390">
        <f>IF(F390="",0,1)</f>
        <v>0</v>
      </c>
    </row>
    <row r="391" spans="1:12" x14ac:dyDescent="0.25">
      <c r="A391" s="5"/>
      <c r="B391" s="12"/>
      <c r="C391" t="str">
        <f>IF(A391="","",IF(ISNUMBER(MATCH(A391,'Ingredienti'!$A$5:$A$154,0)),INDEX('Ingredienti'!$B$5:$B$154,MATCH(A391,'Ingredienti'!$A$5:$A$154,0)),IF(ISNUMBER(MATCH(A391,'Ricette base'!$H$5:$H$19,0)),INDEX('Ricette base'!$I$5:$I$19,MATCH(A391,'Ricette base'!$H$5:$H$19,0)),"")))</f>
        <v/>
      </c>
      <c r="D391" s="13" t="str">
        <f>IF(A391="","",IF(ISNUMBER(MATCH(A391,'Ingredienti'!$A$5:$A$154,0)),INDEX('Ingredienti'!$G$5:$G$154,MATCH(A391,'Ingredienti'!$A$5:$A$154,0)),IF(ISNUMBER(MATCH(A391,'Ricette base'!$H$5:$H$19,0)),INDEX('Ricette base'!$J$5:$J$19,MATCH(A391,'Ricette base'!$H$5:$H$19,0)),"")))</f>
        <v/>
      </c>
      <c r="E391" s="15" t="str">
        <f>IF(OR(A391="",NOT(ISNUMBER(B391)),NOT(ISNUMBER(D391))),"",ROUND(B391*D391,2))</f>
        <v/>
      </c>
      <c r="F391" s="10" t="str">
        <f>IF(A391="","",IF(OR(ISNUMBER(MATCH(A391,'Ingredienti'!$A$5:$A$154,0)),ISNUMBER(MATCH(A391,'Ricette base'!$H$5:$H$19,0))),IF(NOT(ISNUMBER(D391)),"prezzo mancante",IF(NOT(ISNUMBER(B391)),"quantità mancante",IF(ISNUMBER(MATCH(A391,'Ingredienti'!$A$5:$A$154,0)),"",IF(INDEX('Ricette base'!$K$5:$K$19,MATCH(A391,'Ricette base'!$H$5:$H$19,0))&gt;0,"ricetta base incompleta","")))),"non trovato"))</f>
        <v/>
      </c>
      <c r="L391">
        <f>IF(F391="",0,1)</f>
        <v>0</v>
      </c>
    </row>
    <row r="392" spans="1:12" x14ac:dyDescent="0.25">
      <c r="A392" s="5"/>
      <c r="B392" s="12"/>
      <c r="C392" t="str">
        <f>IF(A392="","",IF(ISNUMBER(MATCH(A392,'Ingredienti'!$A$5:$A$154,0)),INDEX('Ingredienti'!$B$5:$B$154,MATCH(A392,'Ingredienti'!$A$5:$A$154,0)),IF(ISNUMBER(MATCH(A392,'Ricette base'!$H$5:$H$19,0)),INDEX('Ricette base'!$I$5:$I$19,MATCH(A392,'Ricette base'!$H$5:$H$19,0)),"")))</f>
        <v/>
      </c>
      <c r="D392" s="13" t="str">
        <f>IF(A392="","",IF(ISNUMBER(MATCH(A392,'Ingredienti'!$A$5:$A$154,0)),INDEX('Ingredienti'!$G$5:$G$154,MATCH(A392,'Ingredienti'!$A$5:$A$154,0)),IF(ISNUMBER(MATCH(A392,'Ricette base'!$H$5:$H$19,0)),INDEX('Ricette base'!$J$5:$J$19,MATCH(A392,'Ricette base'!$H$5:$H$19,0)),"")))</f>
        <v/>
      </c>
      <c r="E392" s="15" t="str">
        <f>IF(OR(A392="",NOT(ISNUMBER(B392)),NOT(ISNUMBER(D392))),"",ROUND(B392*D392,2))</f>
        <v/>
      </c>
      <c r="F392" s="10" t="str">
        <f>IF(A392="","",IF(OR(ISNUMBER(MATCH(A392,'Ingredienti'!$A$5:$A$154,0)),ISNUMBER(MATCH(A392,'Ricette base'!$H$5:$H$19,0))),IF(NOT(ISNUMBER(D392)),"prezzo mancante",IF(NOT(ISNUMBER(B392)),"quantità mancante",IF(ISNUMBER(MATCH(A392,'Ingredienti'!$A$5:$A$154,0)),"",IF(INDEX('Ricette base'!$K$5:$K$19,MATCH(A392,'Ricette base'!$H$5:$H$19,0))&gt;0,"ricetta base incompleta","")))),"non trovato"))</f>
        <v/>
      </c>
      <c r="L392">
        <f>IF(F392="",0,1)</f>
        <v>0</v>
      </c>
    </row>
    <row r="393" spans="1:12" x14ac:dyDescent="0.25">
      <c r="A393" s="5"/>
      <c r="B393" s="12"/>
      <c r="C393" t="str">
        <f>IF(A393="","",IF(ISNUMBER(MATCH(A393,'Ingredienti'!$A$5:$A$154,0)),INDEX('Ingredienti'!$B$5:$B$154,MATCH(A393,'Ingredienti'!$A$5:$A$154,0)),IF(ISNUMBER(MATCH(A393,'Ricette base'!$H$5:$H$19,0)),INDEX('Ricette base'!$I$5:$I$19,MATCH(A393,'Ricette base'!$H$5:$H$19,0)),"")))</f>
        <v/>
      </c>
      <c r="D393" s="13" t="str">
        <f>IF(A393="","",IF(ISNUMBER(MATCH(A393,'Ingredienti'!$A$5:$A$154,0)),INDEX('Ingredienti'!$G$5:$G$154,MATCH(A393,'Ingredienti'!$A$5:$A$154,0)),IF(ISNUMBER(MATCH(A393,'Ricette base'!$H$5:$H$19,0)),INDEX('Ricette base'!$J$5:$J$19,MATCH(A393,'Ricette base'!$H$5:$H$19,0)),"")))</f>
        <v/>
      </c>
      <c r="E393" s="15" t="str">
        <f>IF(OR(A393="",NOT(ISNUMBER(B393)),NOT(ISNUMBER(D393))),"",ROUND(B393*D393,2))</f>
        <v/>
      </c>
      <c r="F393" s="10" t="str">
        <f>IF(A393="","",IF(OR(ISNUMBER(MATCH(A393,'Ingredienti'!$A$5:$A$154,0)),ISNUMBER(MATCH(A393,'Ricette base'!$H$5:$H$19,0))),IF(NOT(ISNUMBER(D393)),"prezzo mancante",IF(NOT(ISNUMBER(B393)),"quantità mancante",IF(ISNUMBER(MATCH(A393,'Ingredienti'!$A$5:$A$154,0)),"",IF(INDEX('Ricette base'!$K$5:$K$19,MATCH(A393,'Ricette base'!$H$5:$H$19,0))&gt;0,"ricetta base incompleta","")))),"non trovato"))</f>
        <v/>
      </c>
      <c r="L393">
        <f>IF(F393="",0,1)</f>
        <v>0</v>
      </c>
    </row>
    <row r="394" spans="1:12" x14ac:dyDescent="0.25">
      <c r="A394" s="5"/>
      <c r="B394" s="12"/>
      <c r="C394" t="str">
        <f>IF(A394="","",IF(ISNUMBER(MATCH(A394,'Ingredienti'!$A$5:$A$154,0)),INDEX('Ingredienti'!$B$5:$B$154,MATCH(A394,'Ingredienti'!$A$5:$A$154,0)),IF(ISNUMBER(MATCH(A394,'Ricette base'!$H$5:$H$19,0)),INDEX('Ricette base'!$I$5:$I$19,MATCH(A394,'Ricette base'!$H$5:$H$19,0)),"")))</f>
        <v/>
      </c>
      <c r="D394" s="13" t="str">
        <f>IF(A394="","",IF(ISNUMBER(MATCH(A394,'Ingredienti'!$A$5:$A$154,0)),INDEX('Ingredienti'!$G$5:$G$154,MATCH(A394,'Ingredienti'!$A$5:$A$154,0)),IF(ISNUMBER(MATCH(A394,'Ricette base'!$H$5:$H$19,0)),INDEX('Ricette base'!$J$5:$J$19,MATCH(A394,'Ricette base'!$H$5:$H$19,0)),"")))</f>
        <v/>
      </c>
      <c r="E394" s="15" t="str">
        <f>IF(OR(A394="",NOT(ISNUMBER(B394)),NOT(ISNUMBER(D394))),"",ROUND(B394*D394,2))</f>
        <v/>
      </c>
      <c r="F394" s="10" t="str">
        <f>IF(A394="","",IF(OR(ISNUMBER(MATCH(A394,'Ingredienti'!$A$5:$A$154,0)),ISNUMBER(MATCH(A394,'Ricette base'!$H$5:$H$19,0))),IF(NOT(ISNUMBER(D394)),"prezzo mancante",IF(NOT(ISNUMBER(B394)),"quantità mancante",IF(ISNUMBER(MATCH(A394,'Ingredienti'!$A$5:$A$154,0)),"",IF(INDEX('Ricette base'!$K$5:$K$19,MATCH(A394,'Ricette base'!$H$5:$H$19,0))&gt;0,"ricetta base incompleta","")))),"non trovato"))</f>
        <v/>
      </c>
      <c r="L394">
        <f>IF(F394="",0,1)</f>
        <v>0</v>
      </c>
    </row>
    <row r="395" spans="1:12" x14ac:dyDescent="0.25">
      <c r="A395" s="5"/>
      <c r="B395" s="12"/>
      <c r="C395" t="str">
        <f>IF(A395="","",IF(ISNUMBER(MATCH(A395,'Ingredienti'!$A$5:$A$154,0)),INDEX('Ingredienti'!$B$5:$B$154,MATCH(A395,'Ingredienti'!$A$5:$A$154,0)),IF(ISNUMBER(MATCH(A395,'Ricette base'!$H$5:$H$19,0)),INDEX('Ricette base'!$I$5:$I$19,MATCH(A395,'Ricette base'!$H$5:$H$19,0)),"")))</f>
        <v/>
      </c>
      <c r="D395" s="13" t="str">
        <f>IF(A395="","",IF(ISNUMBER(MATCH(A395,'Ingredienti'!$A$5:$A$154,0)),INDEX('Ingredienti'!$G$5:$G$154,MATCH(A395,'Ingredienti'!$A$5:$A$154,0)),IF(ISNUMBER(MATCH(A395,'Ricette base'!$H$5:$H$19,0)),INDEX('Ricette base'!$J$5:$J$19,MATCH(A395,'Ricette base'!$H$5:$H$19,0)),"")))</f>
        <v/>
      </c>
      <c r="E395" s="15" t="str">
        <f>IF(OR(A395="",NOT(ISNUMBER(B395)),NOT(ISNUMBER(D395))),"",ROUND(B395*D395,2))</f>
        <v/>
      </c>
      <c r="F395" s="10" t="str">
        <f>IF(A395="","",IF(OR(ISNUMBER(MATCH(A395,'Ingredienti'!$A$5:$A$154,0)),ISNUMBER(MATCH(A395,'Ricette base'!$H$5:$H$19,0))),IF(NOT(ISNUMBER(D395)),"prezzo mancante",IF(NOT(ISNUMBER(B395)),"quantità mancante",IF(ISNUMBER(MATCH(A395,'Ingredienti'!$A$5:$A$154,0)),"",IF(INDEX('Ricette base'!$K$5:$K$19,MATCH(A395,'Ricette base'!$H$5:$H$19,0))&gt;0,"ricetta base incompleta","")))),"non trovato"))</f>
        <v/>
      </c>
      <c r="L395">
        <f>IF(F395="",0,1)</f>
        <v>0</v>
      </c>
    </row>
    <row r="396" spans="1:12" x14ac:dyDescent="0.25">
      <c r="A396" s="5"/>
      <c r="B396" s="12"/>
      <c r="C396" t="str">
        <f>IF(A396="","",IF(ISNUMBER(MATCH(A396,'Ingredienti'!$A$5:$A$154,0)),INDEX('Ingredienti'!$B$5:$B$154,MATCH(A396,'Ingredienti'!$A$5:$A$154,0)),IF(ISNUMBER(MATCH(A396,'Ricette base'!$H$5:$H$19,0)),INDEX('Ricette base'!$I$5:$I$19,MATCH(A396,'Ricette base'!$H$5:$H$19,0)),"")))</f>
        <v/>
      </c>
      <c r="D396" s="13" t="str">
        <f>IF(A396="","",IF(ISNUMBER(MATCH(A396,'Ingredienti'!$A$5:$A$154,0)),INDEX('Ingredienti'!$G$5:$G$154,MATCH(A396,'Ingredienti'!$A$5:$A$154,0)),IF(ISNUMBER(MATCH(A396,'Ricette base'!$H$5:$H$19,0)),INDEX('Ricette base'!$J$5:$J$19,MATCH(A396,'Ricette base'!$H$5:$H$19,0)),"")))</f>
        <v/>
      </c>
      <c r="E396" s="15" t="str">
        <f>IF(OR(A396="",NOT(ISNUMBER(B396)),NOT(ISNUMBER(D396))),"",ROUND(B396*D396,2))</f>
        <v/>
      </c>
      <c r="F396" s="10" t="str">
        <f>IF(A396="","",IF(OR(ISNUMBER(MATCH(A396,'Ingredienti'!$A$5:$A$154,0)),ISNUMBER(MATCH(A396,'Ricette base'!$H$5:$H$19,0))),IF(NOT(ISNUMBER(D396)),"prezzo mancante",IF(NOT(ISNUMBER(B396)),"quantità mancante",IF(ISNUMBER(MATCH(A396,'Ingredienti'!$A$5:$A$154,0)),"",IF(INDEX('Ricette base'!$K$5:$K$19,MATCH(A396,'Ricette base'!$H$5:$H$19,0))&gt;0,"ricetta base incompleta","")))),"non trovato"))</f>
        <v/>
      </c>
      <c r="L396">
        <f>IF(F396="",0,1)</f>
        <v>0</v>
      </c>
    </row>
    <row r="397" spans="1:12" x14ac:dyDescent="0.25">
      <c r="A397" s="5"/>
      <c r="B397" s="12"/>
      <c r="C397" t="str">
        <f>IF(A397="","",IF(ISNUMBER(MATCH(A397,'Ingredienti'!$A$5:$A$154,0)),INDEX('Ingredienti'!$B$5:$B$154,MATCH(A397,'Ingredienti'!$A$5:$A$154,0)),IF(ISNUMBER(MATCH(A397,'Ricette base'!$H$5:$H$19,0)),INDEX('Ricette base'!$I$5:$I$19,MATCH(A397,'Ricette base'!$H$5:$H$19,0)),"")))</f>
        <v/>
      </c>
      <c r="D397" s="13" t="str">
        <f>IF(A397="","",IF(ISNUMBER(MATCH(A397,'Ingredienti'!$A$5:$A$154,0)),INDEX('Ingredienti'!$G$5:$G$154,MATCH(A397,'Ingredienti'!$A$5:$A$154,0)),IF(ISNUMBER(MATCH(A397,'Ricette base'!$H$5:$H$19,0)),INDEX('Ricette base'!$J$5:$J$19,MATCH(A397,'Ricette base'!$H$5:$H$19,0)),"")))</f>
        <v/>
      </c>
      <c r="E397" s="15" t="str">
        <f>IF(OR(A397="",NOT(ISNUMBER(B397)),NOT(ISNUMBER(D397))),"",ROUND(B397*D397,2))</f>
        <v/>
      </c>
      <c r="F397" s="10" t="str">
        <f>IF(A397="","",IF(OR(ISNUMBER(MATCH(A397,'Ingredienti'!$A$5:$A$154,0)),ISNUMBER(MATCH(A397,'Ricette base'!$H$5:$H$19,0))),IF(NOT(ISNUMBER(D397)),"prezzo mancante",IF(NOT(ISNUMBER(B397)),"quantità mancante",IF(ISNUMBER(MATCH(A397,'Ingredienti'!$A$5:$A$154,0)),"",IF(INDEX('Ricette base'!$K$5:$K$19,MATCH(A397,'Ricette base'!$H$5:$H$19,0))&gt;0,"ricetta base incompleta","")))),"non trovato"))</f>
        <v/>
      </c>
      <c r="L397">
        <f>IF(F397="",0,1)</f>
        <v>0</v>
      </c>
    </row>
    <row r="398" spans="1:12" x14ac:dyDescent="0.25">
      <c r="A398" s="5"/>
      <c r="B398" s="12"/>
      <c r="C398" t="str">
        <f>IF(A398="","",IF(ISNUMBER(MATCH(A398,'Ingredienti'!$A$5:$A$154,0)),INDEX('Ingredienti'!$B$5:$B$154,MATCH(A398,'Ingredienti'!$A$5:$A$154,0)),IF(ISNUMBER(MATCH(A398,'Ricette base'!$H$5:$H$19,0)),INDEX('Ricette base'!$I$5:$I$19,MATCH(A398,'Ricette base'!$H$5:$H$19,0)),"")))</f>
        <v/>
      </c>
      <c r="D398" s="13" t="str">
        <f>IF(A398="","",IF(ISNUMBER(MATCH(A398,'Ingredienti'!$A$5:$A$154,0)),INDEX('Ingredienti'!$G$5:$G$154,MATCH(A398,'Ingredienti'!$A$5:$A$154,0)),IF(ISNUMBER(MATCH(A398,'Ricette base'!$H$5:$H$19,0)),INDEX('Ricette base'!$J$5:$J$19,MATCH(A398,'Ricette base'!$H$5:$H$19,0)),"")))</f>
        <v/>
      </c>
      <c r="E398" s="15" t="str">
        <f>IF(OR(A398="",NOT(ISNUMBER(B398)),NOT(ISNUMBER(D398))),"",ROUND(B398*D398,2))</f>
        <v/>
      </c>
      <c r="F398" s="10" t="str">
        <f>IF(A398="","",IF(OR(ISNUMBER(MATCH(A398,'Ingredienti'!$A$5:$A$154,0)),ISNUMBER(MATCH(A398,'Ricette base'!$H$5:$H$19,0))),IF(NOT(ISNUMBER(D398)),"prezzo mancante",IF(NOT(ISNUMBER(B398)),"quantità mancante",IF(ISNUMBER(MATCH(A398,'Ingredienti'!$A$5:$A$154,0)),"",IF(INDEX('Ricette base'!$K$5:$K$19,MATCH(A398,'Ricette base'!$H$5:$H$19,0))&gt;0,"ricetta base incompleta","")))),"non trovato"))</f>
        <v/>
      </c>
      <c r="L398">
        <f>IF(F398="",0,1)</f>
        <v>0</v>
      </c>
    </row>
    <row r="399" spans="1:12" x14ac:dyDescent="0.25">
      <c r="A399" s="5"/>
      <c r="B399" s="12"/>
      <c r="C399" t="str">
        <f>IF(A399="","",IF(ISNUMBER(MATCH(A399,'Ingredienti'!$A$5:$A$154,0)),INDEX('Ingredienti'!$B$5:$B$154,MATCH(A399,'Ingredienti'!$A$5:$A$154,0)),IF(ISNUMBER(MATCH(A399,'Ricette base'!$H$5:$H$19,0)),INDEX('Ricette base'!$I$5:$I$19,MATCH(A399,'Ricette base'!$H$5:$H$19,0)),"")))</f>
        <v/>
      </c>
      <c r="D399" s="13" t="str">
        <f>IF(A399="","",IF(ISNUMBER(MATCH(A399,'Ingredienti'!$A$5:$A$154,0)),INDEX('Ingredienti'!$G$5:$G$154,MATCH(A399,'Ingredienti'!$A$5:$A$154,0)),IF(ISNUMBER(MATCH(A399,'Ricette base'!$H$5:$H$19,0)),INDEX('Ricette base'!$J$5:$J$19,MATCH(A399,'Ricette base'!$H$5:$H$19,0)),"")))</f>
        <v/>
      </c>
      <c r="E399" s="15" t="str">
        <f>IF(OR(A399="",NOT(ISNUMBER(B399)),NOT(ISNUMBER(D399))),"",ROUND(B399*D399,2))</f>
        <v/>
      </c>
      <c r="F399" s="10" t="str">
        <f>IF(A399="","",IF(OR(ISNUMBER(MATCH(A399,'Ingredienti'!$A$5:$A$154,0)),ISNUMBER(MATCH(A399,'Ricette base'!$H$5:$H$19,0))),IF(NOT(ISNUMBER(D399)),"prezzo mancante",IF(NOT(ISNUMBER(B399)),"quantità mancante",IF(ISNUMBER(MATCH(A399,'Ingredienti'!$A$5:$A$154,0)),"",IF(INDEX('Ricette base'!$K$5:$K$19,MATCH(A399,'Ricette base'!$H$5:$H$19,0))&gt;0,"ricetta base incompleta","")))),"non trovato"))</f>
        <v/>
      </c>
      <c r="L399">
        <f>IF(F399="",0,1)</f>
        <v>0</v>
      </c>
    </row>
    <row r="400" spans="1:12" x14ac:dyDescent="0.25">
      <c r="A400" s="5"/>
      <c r="B400" s="12"/>
      <c r="C400" t="str">
        <f>IF(A400="","",IF(ISNUMBER(MATCH(A400,'Ingredienti'!$A$5:$A$154,0)),INDEX('Ingredienti'!$B$5:$B$154,MATCH(A400,'Ingredienti'!$A$5:$A$154,0)),IF(ISNUMBER(MATCH(A400,'Ricette base'!$H$5:$H$19,0)),INDEX('Ricette base'!$I$5:$I$19,MATCH(A400,'Ricette base'!$H$5:$H$19,0)),"")))</f>
        <v/>
      </c>
      <c r="D400" s="13" t="str">
        <f>IF(A400="","",IF(ISNUMBER(MATCH(A400,'Ingredienti'!$A$5:$A$154,0)),INDEX('Ingredienti'!$G$5:$G$154,MATCH(A400,'Ingredienti'!$A$5:$A$154,0)),IF(ISNUMBER(MATCH(A400,'Ricette base'!$H$5:$H$19,0)),INDEX('Ricette base'!$J$5:$J$19,MATCH(A400,'Ricette base'!$H$5:$H$19,0)),"")))</f>
        <v/>
      </c>
      <c r="E400" s="15" t="str">
        <f>IF(OR(A400="",NOT(ISNUMBER(B400)),NOT(ISNUMBER(D400))),"",ROUND(B400*D400,2))</f>
        <v/>
      </c>
      <c r="F400" s="10" t="str">
        <f>IF(A400="","",IF(OR(ISNUMBER(MATCH(A400,'Ingredienti'!$A$5:$A$154,0)),ISNUMBER(MATCH(A400,'Ricette base'!$H$5:$H$19,0))),IF(NOT(ISNUMBER(D400)),"prezzo mancante",IF(NOT(ISNUMBER(B400)),"quantità mancante",IF(ISNUMBER(MATCH(A400,'Ingredienti'!$A$5:$A$154,0)),"",IF(INDEX('Ricette base'!$K$5:$K$19,MATCH(A400,'Ricette base'!$H$5:$H$19,0))&gt;0,"ricetta base incompleta","")))),"non trovato"))</f>
        <v/>
      </c>
      <c r="L400">
        <f>IF(F400="",0,1)</f>
        <v>0</v>
      </c>
    </row>
    <row r="401" spans="1:12" x14ac:dyDescent="0.25">
      <c r="A401" s="5"/>
      <c r="B401" s="12"/>
      <c r="C401" t="str">
        <f>IF(A401="","",IF(ISNUMBER(MATCH(A401,'Ingredienti'!$A$5:$A$154,0)),INDEX('Ingredienti'!$B$5:$B$154,MATCH(A401,'Ingredienti'!$A$5:$A$154,0)),IF(ISNUMBER(MATCH(A401,'Ricette base'!$H$5:$H$19,0)),INDEX('Ricette base'!$I$5:$I$19,MATCH(A401,'Ricette base'!$H$5:$H$19,0)),"")))</f>
        <v/>
      </c>
      <c r="D401" s="13" t="str">
        <f>IF(A401="","",IF(ISNUMBER(MATCH(A401,'Ingredienti'!$A$5:$A$154,0)),INDEX('Ingredienti'!$G$5:$G$154,MATCH(A401,'Ingredienti'!$A$5:$A$154,0)),IF(ISNUMBER(MATCH(A401,'Ricette base'!$H$5:$H$19,0)),INDEX('Ricette base'!$J$5:$J$19,MATCH(A401,'Ricette base'!$H$5:$H$19,0)),"")))</f>
        <v/>
      </c>
      <c r="E401" s="15" t="str">
        <f>IF(OR(A401="",NOT(ISNUMBER(B401)),NOT(ISNUMBER(D401))),"",ROUND(B401*D401,2))</f>
        <v/>
      </c>
      <c r="F401" s="10" t="str">
        <f>IF(A401="","",IF(OR(ISNUMBER(MATCH(A401,'Ingredienti'!$A$5:$A$154,0)),ISNUMBER(MATCH(A401,'Ricette base'!$H$5:$H$19,0))),IF(NOT(ISNUMBER(D401)),"prezzo mancante",IF(NOT(ISNUMBER(B401)),"quantità mancante",IF(ISNUMBER(MATCH(A401,'Ingredienti'!$A$5:$A$154,0)),"",IF(INDEX('Ricette base'!$K$5:$K$19,MATCH(A401,'Ricette base'!$H$5:$H$19,0))&gt;0,"ricetta base incompleta","")))),"non trovato"))</f>
        <v/>
      </c>
      <c r="L401">
        <f>IF(F401="",0,1)</f>
        <v>0</v>
      </c>
    </row>
    <row r="402" spans="1:5" x14ac:dyDescent="0.25">
      <c r="A402" s="16" t="s">
        <v>47</v>
      </c>
      <c r="E402" s="9" t="str">
        <f>IF(A385="","",ROUND(SUM(E387:E401),2))</f>
        <v/>
      </c>
    </row>
    <row r="403" spans="1:5" x14ac:dyDescent="0.25">
      <c r="A403" s="16" t="s">
        <v>50</v>
      </c>
      <c r="E403" s="9" t="str">
        <f>IF(OR(A385="",NOT(ISNUMBER(C385))),"",IF(C385&lt;=0,"",ROUND(E402/C385,2)))</f>
        <v/>
      </c>
    </row>
    <row r="405" spans="1:5" x14ac:dyDescent="0.25">
      <c r="A405" s="11"/>
      <c r="B405" s="2" t="s">
        <v>52</v>
      </c>
      <c r="C405" s="5"/>
      <c r="D405" s="2" t="str">
        <f>IF(C405=1,"porzione","porzioni")</f>
        <v>porzioni</v>
      </c>
      <c r="E405" s="10" t="str">
        <f>IF(A405="","",IF(COUNTIF($H$5:$H$34,A405)&gt;1,"nome doppio, conta solo il primo",IF(NOT(ISNUMBER(C405)),"«dà … porzioni» mancante",IF(C405&lt;=0,"«dà … porzioni» mancante",IF(SUM(L407:L421)&gt;0,"controllare le righe con avviso","")))))</f>
        <v/>
      </c>
    </row>
    <row r="406" spans="1:6" x14ac:dyDescent="0.25">
      <c r="A406" s="4" t="s">
        <v>43</v>
      </c>
      <c r="B406" s="4" t="s">
        <v>44</v>
      </c>
      <c r="C406" s="4" t="s">
        <v>18</v>
      </c>
      <c r="D406" s="4" t="s">
        <v>45</v>
      </c>
      <c r="E406" s="4" t="s">
        <v>46</v>
      </c>
      <c r="F406" s="4" t="s">
        <v>24</v>
      </c>
    </row>
    <row r="407" spans="1:12" x14ac:dyDescent="0.25">
      <c r="A407" s="5"/>
      <c r="B407" s="12"/>
      <c r="C407" t="str">
        <f>IF(A407="","",IF(ISNUMBER(MATCH(A407,'Ingredienti'!$A$5:$A$154,0)),INDEX('Ingredienti'!$B$5:$B$154,MATCH(A407,'Ingredienti'!$A$5:$A$154,0)),IF(ISNUMBER(MATCH(A407,'Ricette base'!$H$5:$H$19,0)),INDEX('Ricette base'!$I$5:$I$19,MATCH(A407,'Ricette base'!$H$5:$H$19,0)),"")))</f>
        <v/>
      </c>
      <c r="D407" s="13" t="str">
        <f>IF(A407="","",IF(ISNUMBER(MATCH(A407,'Ingredienti'!$A$5:$A$154,0)),INDEX('Ingredienti'!$G$5:$G$154,MATCH(A407,'Ingredienti'!$A$5:$A$154,0)),IF(ISNUMBER(MATCH(A407,'Ricette base'!$H$5:$H$19,0)),INDEX('Ricette base'!$J$5:$J$19,MATCH(A407,'Ricette base'!$H$5:$H$19,0)),"")))</f>
        <v/>
      </c>
      <c r="E407" s="15" t="str">
        <f>IF(OR(A407="",NOT(ISNUMBER(B407)),NOT(ISNUMBER(D407))),"",ROUND(B407*D407,2))</f>
        <v/>
      </c>
      <c r="F407" s="10" t="str">
        <f>IF(A407="","",IF(OR(ISNUMBER(MATCH(A407,'Ingredienti'!$A$5:$A$154,0)),ISNUMBER(MATCH(A407,'Ricette base'!$H$5:$H$19,0))),IF(NOT(ISNUMBER(D407)),"prezzo mancante",IF(NOT(ISNUMBER(B407)),"quantità mancante",IF(ISNUMBER(MATCH(A407,'Ingredienti'!$A$5:$A$154,0)),"",IF(INDEX('Ricette base'!$K$5:$K$19,MATCH(A407,'Ricette base'!$H$5:$H$19,0))&gt;0,"ricetta base incompleta","")))),"non trovato"))</f>
        <v/>
      </c>
      <c r="L407">
        <f>IF(F407="",0,1)</f>
        <v>0</v>
      </c>
    </row>
    <row r="408" spans="1:12" x14ac:dyDescent="0.25">
      <c r="A408" s="5"/>
      <c r="B408" s="12"/>
      <c r="C408" t="str">
        <f>IF(A408="","",IF(ISNUMBER(MATCH(A408,'Ingredienti'!$A$5:$A$154,0)),INDEX('Ingredienti'!$B$5:$B$154,MATCH(A408,'Ingredienti'!$A$5:$A$154,0)),IF(ISNUMBER(MATCH(A408,'Ricette base'!$H$5:$H$19,0)),INDEX('Ricette base'!$I$5:$I$19,MATCH(A408,'Ricette base'!$H$5:$H$19,0)),"")))</f>
        <v/>
      </c>
      <c r="D408" s="13" t="str">
        <f>IF(A408="","",IF(ISNUMBER(MATCH(A408,'Ingredienti'!$A$5:$A$154,0)),INDEX('Ingredienti'!$G$5:$G$154,MATCH(A408,'Ingredienti'!$A$5:$A$154,0)),IF(ISNUMBER(MATCH(A408,'Ricette base'!$H$5:$H$19,0)),INDEX('Ricette base'!$J$5:$J$19,MATCH(A408,'Ricette base'!$H$5:$H$19,0)),"")))</f>
        <v/>
      </c>
      <c r="E408" s="15" t="str">
        <f>IF(OR(A408="",NOT(ISNUMBER(B408)),NOT(ISNUMBER(D408))),"",ROUND(B408*D408,2))</f>
        <v/>
      </c>
      <c r="F408" s="10" t="str">
        <f>IF(A408="","",IF(OR(ISNUMBER(MATCH(A408,'Ingredienti'!$A$5:$A$154,0)),ISNUMBER(MATCH(A408,'Ricette base'!$H$5:$H$19,0))),IF(NOT(ISNUMBER(D408)),"prezzo mancante",IF(NOT(ISNUMBER(B408)),"quantità mancante",IF(ISNUMBER(MATCH(A408,'Ingredienti'!$A$5:$A$154,0)),"",IF(INDEX('Ricette base'!$K$5:$K$19,MATCH(A408,'Ricette base'!$H$5:$H$19,0))&gt;0,"ricetta base incompleta","")))),"non trovato"))</f>
        <v/>
      </c>
      <c r="L408">
        <f>IF(F408="",0,1)</f>
        <v>0</v>
      </c>
    </row>
    <row r="409" spans="1:12" x14ac:dyDescent="0.25">
      <c r="A409" s="5"/>
      <c r="B409" s="12"/>
      <c r="C409" t="str">
        <f>IF(A409="","",IF(ISNUMBER(MATCH(A409,'Ingredienti'!$A$5:$A$154,0)),INDEX('Ingredienti'!$B$5:$B$154,MATCH(A409,'Ingredienti'!$A$5:$A$154,0)),IF(ISNUMBER(MATCH(A409,'Ricette base'!$H$5:$H$19,0)),INDEX('Ricette base'!$I$5:$I$19,MATCH(A409,'Ricette base'!$H$5:$H$19,0)),"")))</f>
        <v/>
      </c>
      <c r="D409" s="13" t="str">
        <f>IF(A409="","",IF(ISNUMBER(MATCH(A409,'Ingredienti'!$A$5:$A$154,0)),INDEX('Ingredienti'!$G$5:$G$154,MATCH(A409,'Ingredienti'!$A$5:$A$154,0)),IF(ISNUMBER(MATCH(A409,'Ricette base'!$H$5:$H$19,0)),INDEX('Ricette base'!$J$5:$J$19,MATCH(A409,'Ricette base'!$H$5:$H$19,0)),"")))</f>
        <v/>
      </c>
      <c r="E409" s="15" t="str">
        <f>IF(OR(A409="",NOT(ISNUMBER(B409)),NOT(ISNUMBER(D409))),"",ROUND(B409*D409,2))</f>
        <v/>
      </c>
      <c r="F409" s="10" t="str">
        <f>IF(A409="","",IF(OR(ISNUMBER(MATCH(A409,'Ingredienti'!$A$5:$A$154,0)),ISNUMBER(MATCH(A409,'Ricette base'!$H$5:$H$19,0))),IF(NOT(ISNUMBER(D409)),"prezzo mancante",IF(NOT(ISNUMBER(B409)),"quantità mancante",IF(ISNUMBER(MATCH(A409,'Ingredienti'!$A$5:$A$154,0)),"",IF(INDEX('Ricette base'!$K$5:$K$19,MATCH(A409,'Ricette base'!$H$5:$H$19,0))&gt;0,"ricetta base incompleta","")))),"non trovato"))</f>
        <v/>
      </c>
      <c r="L409">
        <f>IF(F409="",0,1)</f>
        <v>0</v>
      </c>
    </row>
    <row r="410" spans="1:12" x14ac:dyDescent="0.25">
      <c r="A410" s="5"/>
      <c r="B410" s="12"/>
      <c r="C410" t="str">
        <f>IF(A410="","",IF(ISNUMBER(MATCH(A410,'Ingredienti'!$A$5:$A$154,0)),INDEX('Ingredienti'!$B$5:$B$154,MATCH(A410,'Ingredienti'!$A$5:$A$154,0)),IF(ISNUMBER(MATCH(A410,'Ricette base'!$H$5:$H$19,0)),INDEX('Ricette base'!$I$5:$I$19,MATCH(A410,'Ricette base'!$H$5:$H$19,0)),"")))</f>
        <v/>
      </c>
      <c r="D410" s="13" t="str">
        <f>IF(A410="","",IF(ISNUMBER(MATCH(A410,'Ingredienti'!$A$5:$A$154,0)),INDEX('Ingredienti'!$G$5:$G$154,MATCH(A410,'Ingredienti'!$A$5:$A$154,0)),IF(ISNUMBER(MATCH(A410,'Ricette base'!$H$5:$H$19,0)),INDEX('Ricette base'!$J$5:$J$19,MATCH(A410,'Ricette base'!$H$5:$H$19,0)),"")))</f>
        <v/>
      </c>
      <c r="E410" s="15" t="str">
        <f>IF(OR(A410="",NOT(ISNUMBER(B410)),NOT(ISNUMBER(D410))),"",ROUND(B410*D410,2))</f>
        <v/>
      </c>
      <c r="F410" s="10" t="str">
        <f>IF(A410="","",IF(OR(ISNUMBER(MATCH(A410,'Ingredienti'!$A$5:$A$154,0)),ISNUMBER(MATCH(A410,'Ricette base'!$H$5:$H$19,0))),IF(NOT(ISNUMBER(D410)),"prezzo mancante",IF(NOT(ISNUMBER(B410)),"quantità mancante",IF(ISNUMBER(MATCH(A410,'Ingredienti'!$A$5:$A$154,0)),"",IF(INDEX('Ricette base'!$K$5:$K$19,MATCH(A410,'Ricette base'!$H$5:$H$19,0))&gt;0,"ricetta base incompleta","")))),"non trovato"))</f>
        <v/>
      </c>
      <c r="L410">
        <f>IF(F410="",0,1)</f>
        <v>0</v>
      </c>
    </row>
    <row r="411" spans="1:12" x14ac:dyDescent="0.25">
      <c r="A411" s="5"/>
      <c r="B411" s="12"/>
      <c r="C411" t="str">
        <f>IF(A411="","",IF(ISNUMBER(MATCH(A411,'Ingredienti'!$A$5:$A$154,0)),INDEX('Ingredienti'!$B$5:$B$154,MATCH(A411,'Ingredienti'!$A$5:$A$154,0)),IF(ISNUMBER(MATCH(A411,'Ricette base'!$H$5:$H$19,0)),INDEX('Ricette base'!$I$5:$I$19,MATCH(A411,'Ricette base'!$H$5:$H$19,0)),"")))</f>
        <v/>
      </c>
      <c r="D411" s="13" t="str">
        <f>IF(A411="","",IF(ISNUMBER(MATCH(A411,'Ingredienti'!$A$5:$A$154,0)),INDEX('Ingredienti'!$G$5:$G$154,MATCH(A411,'Ingredienti'!$A$5:$A$154,0)),IF(ISNUMBER(MATCH(A411,'Ricette base'!$H$5:$H$19,0)),INDEX('Ricette base'!$J$5:$J$19,MATCH(A411,'Ricette base'!$H$5:$H$19,0)),"")))</f>
        <v/>
      </c>
      <c r="E411" s="15" t="str">
        <f>IF(OR(A411="",NOT(ISNUMBER(B411)),NOT(ISNUMBER(D411))),"",ROUND(B411*D411,2))</f>
        <v/>
      </c>
      <c r="F411" s="10" t="str">
        <f>IF(A411="","",IF(OR(ISNUMBER(MATCH(A411,'Ingredienti'!$A$5:$A$154,0)),ISNUMBER(MATCH(A411,'Ricette base'!$H$5:$H$19,0))),IF(NOT(ISNUMBER(D411)),"prezzo mancante",IF(NOT(ISNUMBER(B411)),"quantità mancante",IF(ISNUMBER(MATCH(A411,'Ingredienti'!$A$5:$A$154,0)),"",IF(INDEX('Ricette base'!$K$5:$K$19,MATCH(A411,'Ricette base'!$H$5:$H$19,0))&gt;0,"ricetta base incompleta","")))),"non trovato"))</f>
        <v/>
      </c>
      <c r="L411">
        <f>IF(F411="",0,1)</f>
        <v>0</v>
      </c>
    </row>
    <row r="412" spans="1:12" x14ac:dyDescent="0.25">
      <c r="A412" s="5"/>
      <c r="B412" s="12"/>
      <c r="C412" t="str">
        <f>IF(A412="","",IF(ISNUMBER(MATCH(A412,'Ingredienti'!$A$5:$A$154,0)),INDEX('Ingredienti'!$B$5:$B$154,MATCH(A412,'Ingredienti'!$A$5:$A$154,0)),IF(ISNUMBER(MATCH(A412,'Ricette base'!$H$5:$H$19,0)),INDEX('Ricette base'!$I$5:$I$19,MATCH(A412,'Ricette base'!$H$5:$H$19,0)),"")))</f>
        <v/>
      </c>
      <c r="D412" s="13" t="str">
        <f>IF(A412="","",IF(ISNUMBER(MATCH(A412,'Ingredienti'!$A$5:$A$154,0)),INDEX('Ingredienti'!$G$5:$G$154,MATCH(A412,'Ingredienti'!$A$5:$A$154,0)),IF(ISNUMBER(MATCH(A412,'Ricette base'!$H$5:$H$19,0)),INDEX('Ricette base'!$J$5:$J$19,MATCH(A412,'Ricette base'!$H$5:$H$19,0)),"")))</f>
        <v/>
      </c>
      <c r="E412" s="15" t="str">
        <f>IF(OR(A412="",NOT(ISNUMBER(B412)),NOT(ISNUMBER(D412))),"",ROUND(B412*D412,2))</f>
        <v/>
      </c>
      <c r="F412" s="10" t="str">
        <f>IF(A412="","",IF(OR(ISNUMBER(MATCH(A412,'Ingredienti'!$A$5:$A$154,0)),ISNUMBER(MATCH(A412,'Ricette base'!$H$5:$H$19,0))),IF(NOT(ISNUMBER(D412)),"prezzo mancante",IF(NOT(ISNUMBER(B412)),"quantità mancante",IF(ISNUMBER(MATCH(A412,'Ingredienti'!$A$5:$A$154,0)),"",IF(INDEX('Ricette base'!$K$5:$K$19,MATCH(A412,'Ricette base'!$H$5:$H$19,0))&gt;0,"ricetta base incompleta","")))),"non trovato"))</f>
        <v/>
      </c>
      <c r="L412">
        <f>IF(F412="",0,1)</f>
        <v>0</v>
      </c>
    </row>
    <row r="413" spans="1:12" x14ac:dyDescent="0.25">
      <c r="A413" s="5"/>
      <c r="B413" s="12"/>
      <c r="C413" t="str">
        <f>IF(A413="","",IF(ISNUMBER(MATCH(A413,'Ingredienti'!$A$5:$A$154,0)),INDEX('Ingredienti'!$B$5:$B$154,MATCH(A413,'Ingredienti'!$A$5:$A$154,0)),IF(ISNUMBER(MATCH(A413,'Ricette base'!$H$5:$H$19,0)),INDEX('Ricette base'!$I$5:$I$19,MATCH(A413,'Ricette base'!$H$5:$H$19,0)),"")))</f>
        <v/>
      </c>
      <c r="D413" s="13" t="str">
        <f>IF(A413="","",IF(ISNUMBER(MATCH(A413,'Ingredienti'!$A$5:$A$154,0)),INDEX('Ingredienti'!$G$5:$G$154,MATCH(A413,'Ingredienti'!$A$5:$A$154,0)),IF(ISNUMBER(MATCH(A413,'Ricette base'!$H$5:$H$19,0)),INDEX('Ricette base'!$J$5:$J$19,MATCH(A413,'Ricette base'!$H$5:$H$19,0)),"")))</f>
        <v/>
      </c>
      <c r="E413" s="15" t="str">
        <f>IF(OR(A413="",NOT(ISNUMBER(B413)),NOT(ISNUMBER(D413))),"",ROUND(B413*D413,2))</f>
        <v/>
      </c>
      <c r="F413" s="10" t="str">
        <f>IF(A413="","",IF(OR(ISNUMBER(MATCH(A413,'Ingredienti'!$A$5:$A$154,0)),ISNUMBER(MATCH(A413,'Ricette base'!$H$5:$H$19,0))),IF(NOT(ISNUMBER(D413)),"prezzo mancante",IF(NOT(ISNUMBER(B413)),"quantità mancante",IF(ISNUMBER(MATCH(A413,'Ingredienti'!$A$5:$A$154,0)),"",IF(INDEX('Ricette base'!$K$5:$K$19,MATCH(A413,'Ricette base'!$H$5:$H$19,0))&gt;0,"ricetta base incompleta","")))),"non trovato"))</f>
        <v/>
      </c>
      <c r="L413">
        <f>IF(F413="",0,1)</f>
        <v>0</v>
      </c>
    </row>
    <row r="414" spans="1:12" x14ac:dyDescent="0.25">
      <c r="A414" s="5"/>
      <c r="B414" s="12"/>
      <c r="C414" t="str">
        <f>IF(A414="","",IF(ISNUMBER(MATCH(A414,'Ingredienti'!$A$5:$A$154,0)),INDEX('Ingredienti'!$B$5:$B$154,MATCH(A414,'Ingredienti'!$A$5:$A$154,0)),IF(ISNUMBER(MATCH(A414,'Ricette base'!$H$5:$H$19,0)),INDEX('Ricette base'!$I$5:$I$19,MATCH(A414,'Ricette base'!$H$5:$H$19,0)),"")))</f>
        <v/>
      </c>
      <c r="D414" s="13" t="str">
        <f>IF(A414="","",IF(ISNUMBER(MATCH(A414,'Ingredienti'!$A$5:$A$154,0)),INDEX('Ingredienti'!$G$5:$G$154,MATCH(A414,'Ingredienti'!$A$5:$A$154,0)),IF(ISNUMBER(MATCH(A414,'Ricette base'!$H$5:$H$19,0)),INDEX('Ricette base'!$J$5:$J$19,MATCH(A414,'Ricette base'!$H$5:$H$19,0)),"")))</f>
        <v/>
      </c>
      <c r="E414" s="15" t="str">
        <f>IF(OR(A414="",NOT(ISNUMBER(B414)),NOT(ISNUMBER(D414))),"",ROUND(B414*D414,2))</f>
        <v/>
      </c>
      <c r="F414" s="10" t="str">
        <f>IF(A414="","",IF(OR(ISNUMBER(MATCH(A414,'Ingredienti'!$A$5:$A$154,0)),ISNUMBER(MATCH(A414,'Ricette base'!$H$5:$H$19,0))),IF(NOT(ISNUMBER(D414)),"prezzo mancante",IF(NOT(ISNUMBER(B414)),"quantità mancante",IF(ISNUMBER(MATCH(A414,'Ingredienti'!$A$5:$A$154,0)),"",IF(INDEX('Ricette base'!$K$5:$K$19,MATCH(A414,'Ricette base'!$H$5:$H$19,0))&gt;0,"ricetta base incompleta","")))),"non trovato"))</f>
        <v/>
      </c>
      <c r="L414">
        <f>IF(F414="",0,1)</f>
        <v>0</v>
      </c>
    </row>
    <row r="415" spans="1:12" x14ac:dyDescent="0.25">
      <c r="A415" s="5"/>
      <c r="B415" s="12"/>
      <c r="C415" t="str">
        <f>IF(A415="","",IF(ISNUMBER(MATCH(A415,'Ingredienti'!$A$5:$A$154,0)),INDEX('Ingredienti'!$B$5:$B$154,MATCH(A415,'Ingredienti'!$A$5:$A$154,0)),IF(ISNUMBER(MATCH(A415,'Ricette base'!$H$5:$H$19,0)),INDEX('Ricette base'!$I$5:$I$19,MATCH(A415,'Ricette base'!$H$5:$H$19,0)),"")))</f>
        <v/>
      </c>
      <c r="D415" s="13" t="str">
        <f>IF(A415="","",IF(ISNUMBER(MATCH(A415,'Ingredienti'!$A$5:$A$154,0)),INDEX('Ingredienti'!$G$5:$G$154,MATCH(A415,'Ingredienti'!$A$5:$A$154,0)),IF(ISNUMBER(MATCH(A415,'Ricette base'!$H$5:$H$19,0)),INDEX('Ricette base'!$J$5:$J$19,MATCH(A415,'Ricette base'!$H$5:$H$19,0)),"")))</f>
        <v/>
      </c>
      <c r="E415" s="15" t="str">
        <f>IF(OR(A415="",NOT(ISNUMBER(B415)),NOT(ISNUMBER(D415))),"",ROUND(B415*D415,2))</f>
        <v/>
      </c>
      <c r="F415" s="10" t="str">
        <f>IF(A415="","",IF(OR(ISNUMBER(MATCH(A415,'Ingredienti'!$A$5:$A$154,0)),ISNUMBER(MATCH(A415,'Ricette base'!$H$5:$H$19,0))),IF(NOT(ISNUMBER(D415)),"prezzo mancante",IF(NOT(ISNUMBER(B415)),"quantità mancante",IF(ISNUMBER(MATCH(A415,'Ingredienti'!$A$5:$A$154,0)),"",IF(INDEX('Ricette base'!$K$5:$K$19,MATCH(A415,'Ricette base'!$H$5:$H$19,0))&gt;0,"ricetta base incompleta","")))),"non trovato"))</f>
        <v/>
      </c>
      <c r="L415">
        <f>IF(F415="",0,1)</f>
        <v>0</v>
      </c>
    </row>
    <row r="416" spans="1:12" x14ac:dyDescent="0.25">
      <c r="A416" s="5"/>
      <c r="B416" s="12"/>
      <c r="C416" t="str">
        <f>IF(A416="","",IF(ISNUMBER(MATCH(A416,'Ingredienti'!$A$5:$A$154,0)),INDEX('Ingredienti'!$B$5:$B$154,MATCH(A416,'Ingredienti'!$A$5:$A$154,0)),IF(ISNUMBER(MATCH(A416,'Ricette base'!$H$5:$H$19,0)),INDEX('Ricette base'!$I$5:$I$19,MATCH(A416,'Ricette base'!$H$5:$H$19,0)),"")))</f>
        <v/>
      </c>
      <c r="D416" s="13" t="str">
        <f>IF(A416="","",IF(ISNUMBER(MATCH(A416,'Ingredienti'!$A$5:$A$154,0)),INDEX('Ingredienti'!$G$5:$G$154,MATCH(A416,'Ingredienti'!$A$5:$A$154,0)),IF(ISNUMBER(MATCH(A416,'Ricette base'!$H$5:$H$19,0)),INDEX('Ricette base'!$J$5:$J$19,MATCH(A416,'Ricette base'!$H$5:$H$19,0)),"")))</f>
        <v/>
      </c>
      <c r="E416" s="15" t="str">
        <f>IF(OR(A416="",NOT(ISNUMBER(B416)),NOT(ISNUMBER(D416))),"",ROUND(B416*D416,2))</f>
        <v/>
      </c>
      <c r="F416" s="10" t="str">
        <f>IF(A416="","",IF(OR(ISNUMBER(MATCH(A416,'Ingredienti'!$A$5:$A$154,0)),ISNUMBER(MATCH(A416,'Ricette base'!$H$5:$H$19,0))),IF(NOT(ISNUMBER(D416)),"prezzo mancante",IF(NOT(ISNUMBER(B416)),"quantità mancante",IF(ISNUMBER(MATCH(A416,'Ingredienti'!$A$5:$A$154,0)),"",IF(INDEX('Ricette base'!$K$5:$K$19,MATCH(A416,'Ricette base'!$H$5:$H$19,0))&gt;0,"ricetta base incompleta","")))),"non trovato"))</f>
        <v/>
      </c>
      <c r="L416">
        <f>IF(F416="",0,1)</f>
        <v>0</v>
      </c>
    </row>
    <row r="417" spans="1:12" x14ac:dyDescent="0.25">
      <c r="A417" s="5"/>
      <c r="B417" s="12"/>
      <c r="C417" t="str">
        <f>IF(A417="","",IF(ISNUMBER(MATCH(A417,'Ingredienti'!$A$5:$A$154,0)),INDEX('Ingredienti'!$B$5:$B$154,MATCH(A417,'Ingredienti'!$A$5:$A$154,0)),IF(ISNUMBER(MATCH(A417,'Ricette base'!$H$5:$H$19,0)),INDEX('Ricette base'!$I$5:$I$19,MATCH(A417,'Ricette base'!$H$5:$H$19,0)),"")))</f>
        <v/>
      </c>
      <c r="D417" s="13" t="str">
        <f>IF(A417="","",IF(ISNUMBER(MATCH(A417,'Ingredienti'!$A$5:$A$154,0)),INDEX('Ingredienti'!$G$5:$G$154,MATCH(A417,'Ingredienti'!$A$5:$A$154,0)),IF(ISNUMBER(MATCH(A417,'Ricette base'!$H$5:$H$19,0)),INDEX('Ricette base'!$J$5:$J$19,MATCH(A417,'Ricette base'!$H$5:$H$19,0)),"")))</f>
        <v/>
      </c>
      <c r="E417" s="15" t="str">
        <f>IF(OR(A417="",NOT(ISNUMBER(B417)),NOT(ISNUMBER(D417))),"",ROUND(B417*D417,2))</f>
        <v/>
      </c>
      <c r="F417" s="10" t="str">
        <f>IF(A417="","",IF(OR(ISNUMBER(MATCH(A417,'Ingredienti'!$A$5:$A$154,0)),ISNUMBER(MATCH(A417,'Ricette base'!$H$5:$H$19,0))),IF(NOT(ISNUMBER(D417)),"prezzo mancante",IF(NOT(ISNUMBER(B417)),"quantità mancante",IF(ISNUMBER(MATCH(A417,'Ingredienti'!$A$5:$A$154,0)),"",IF(INDEX('Ricette base'!$K$5:$K$19,MATCH(A417,'Ricette base'!$H$5:$H$19,0))&gt;0,"ricetta base incompleta","")))),"non trovato"))</f>
        <v/>
      </c>
      <c r="L417">
        <f>IF(F417="",0,1)</f>
        <v>0</v>
      </c>
    </row>
    <row r="418" spans="1:12" x14ac:dyDescent="0.25">
      <c r="A418" s="5"/>
      <c r="B418" s="12"/>
      <c r="C418" t="str">
        <f>IF(A418="","",IF(ISNUMBER(MATCH(A418,'Ingredienti'!$A$5:$A$154,0)),INDEX('Ingredienti'!$B$5:$B$154,MATCH(A418,'Ingredienti'!$A$5:$A$154,0)),IF(ISNUMBER(MATCH(A418,'Ricette base'!$H$5:$H$19,0)),INDEX('Ricette base'!$I$5:$I$19,MATCH(A418,'Ricette base'!$H$5:$H$19,0)),"")))</f>
        <v/>
      </c>
      <c r="D418" s="13" t="str">
        <f>IF(A418="","",IF(ISNUMBER(MATCH(A418,'Ingredienti'!$A$5:$A$154,0)),INDEX('Ingredienti'!$G$5:$G$154,MATCH(A418,'Ingredienti'!$A$5:$A$154,0)),IF(ISNUMBER(MATCH(A418,'Ricette base'!$H$5:$H$19,0)),INDEX('Ricette base'!$J$5:$J$19,MATCH(A418,'Ricette base'!$H$5:$H$19,0)),"")))</f>
        <v/>
      </c>
      <c r="E418" s="15" t="str">
        <f>IF(OR(A418="",NOT(ISNUMBER(B418)),NOT(ISNUMBER(D418))),"",ROUND(B418*D418,2))</f>
        <v/>
      </c>
      <c r="F418" s="10" t="str">
        <f>IF(A418="","",IF(OR(ISNUMBER(MATCH(A418,'Ingredienti'!$A$5:$A$154,0)),ISNUMBER(MATCH(A418,'Ricette base'!$H$5:$H$19,0))),IF(NOT(ISNUMBER(D418)),"prezzo mancante",IF(NOT(ISNUMBER(B418)),"quantità mancante",IF(ISNUMBER(MATCH(A418,'Ingredienti'!$A$5:$A$154,0)),"",IF(INDEX('Ricette base'!$K$5:$K$19,MATCH(A418,'Ricette base'!$H$5:$H$19,0))&gt;0,"ricetta base incompleta","")))),"non trovato"))</f>
        <v/>
      </c>
      <c r="L418">
        <f>IF(F418="",0,1)</f>
        <v>0</v>
      </c>
    </row>
    <row r="419" spans="1:12" x14ac:dyDescent="0.25">
      <c r="A419" s="5"/>
      <c r="B419" s="12"/>
      <c r="C419" t="str">
        <f>IF(A419="","",IF(ISNUMBER(MATCH(A419,'Ingredienti'!$A$5:$A$154,0)),INDEX('Ingredienti'!$B$5:$B$154,MATCH(A419,'Ingredienti'!$A$5:$A$154,0)),IF(ISNUMBER(MATCH(A419,'Ricette base'!$H$5:$H$19,0)),INDEX('Ricette base'!$I$5:$I$19,MATCH(A419,'Ricette base'!$H$5:$H$19,0)),"")))</f>
        <v/>
      </c>
      <c r="D419" s="13" t="str">
        <f>IF(A419="","",IF(ISNUMBER(MATCH(A419,'Ingredienti'!$A$5:$A$154,0)),INDEX('Ingredienti'!$G$5:$G$154,MATCH(A419,'Ingredienti'!$A$5:$A$154,0)),IF(ISNUMBER(MATCH(A419,'Ricette base'!$H$5:$H$19,0)),INDEX('Ricette base'!$J$5:$J$19,MATCH(A419,'Ricette base'!$H$5:$H$19,0)),"")))</f>
        <v/>
      </c>
      <c r="E419" s="15" t="str">
        <f>IF(OR(A419="",NOT(ISNUMBER(B419)),NOT(ISNUMBER(D419))),"",ROUND(B419*D419,2))</f>
        <v/>
      </c>
      <c r="F419" s="10" t="str">
        <f>IF(A419="","",IF(OR(ISNUMBER(MATCH(A419,'Ingredienti'!$A$5:$A$154,0)),ISNUMBER(MATCH(A419,'Ricette base'!$H$5:$H$19,0))),IF(NOT(ISNUMBER(D419)),"prezzo mancante",IF(NOT(ISNUMBER(B419)),"quantità mancante",IF(ISNUMBER(MATCH(A419,'Ingredienti'!$A$5:$A$154,0)),"",IF(INDEX('Ricette base'!$K$5:$K$19,MATCH(A419,'Ricette base'!$H$5:$H$19,0))&gt;0,"ricetta base incompleta","")))),"non trovato"))</f>
        <v/>
      </c>
      <c r="L419">
        <f>IF(F419="",0,1)</f>
        <v>0</v>
      </c>
    </row>
    <row r="420" spans="1:12" x14ac:dyDescent="0.25">
      <c r="A420" s="5"/>
      <c r="B420" s="12"/>
      <c r="C420" t="str">
        <f>IF(A420="","",IF(ISNUMBER(MATCH(A420,'Ingredienti'!$A$5:$A$154,0)),INDEX('Ingredienti'!$B$5:$B$154,MATCH(A420,'Ingredienti'!$A$5:$A$154,0)),IF(ISNUMBER(MATCH(A420,'Ricette base'!$H$5:$H$19,0)),INDEX('Ricette base'!$I$5:$I$19,MATCH(A420,'Ricette base'!$H$5:$H$19,0)),"")))</f>
        <v/>
      </c>
      <c r="D420" s="13" t="str">
        <f>IF(A420="","",IF(ISNUMBER(MATCH(A420,'Ingredienti'!$A$5:$A$154,0)),INDEX('Ingredienti'!$G$5:$G$154,MATCH(A420,'Ingredienti'!$A$5:$A$154,0)),IF(ISNUMBER(MATCH(A420,'Ricette base'!$H$5:$H$19,0)),INDEX('Ricette base'!$J$5:$J$19,MATCH(A420,'Ricette base'!$H$5:$H$19,0)),"")))</f>
        <v/>
      </c>
      <c r="E420" s="15" t="str">
        <f>IF(OR(A420="",NOT(ISNUMBER(B420)),NOT(ISNUMBER(D420))),"",ROUND(B420*D420,2))</f>
        <v/>
      </c>
      <c r="F420" s="10" t="str">
        <f>IF(A420="","",IF(OR(ISNUMBER(MATCH(A420,'Ingredienti'!$A$5:$A$154,0)),ISNUMBER(MATCH(A420,'Ricette base'!$H$5:$H$19,0))),IF(NOT(ISNUMBER(D420)),"prezzo mancante",IF(NOT(ISNUMBER(B420)),"quantità mancante",IF(ISNUMBER(MATCH(A420,'Ingredienti'!$A$5:$A$154,0)),"",IF(INDEX('Ricette base'!$K$5:$K$19,MATCH(A420,'Ricette base'!$H$5:$H$19,0))&gt;0,"ricetta base incompleta","")))),"non trovato"))</f>
        <v/>
      </c>
      <c r="L420">
        <f>IF(F420="",0,1)</f>
        <v>0</v>
      </c>
    </row>
    <row r="421" spans="1:12" x14ac:dyDescent="0.25">
      <c r="A421" s="5"/>
      <c r="B421" s="12"/>
      <c r="C421" t="str">
        <f>IF(A421="","",IF(ISNUMBER(MATCH(A421,'Ingredienti'!$A$5:$A$154,0)),INDEX('Ingredienti'!$B$5:$B$154,MATCH(A421,'Ingredienti'!$A$5:$A$154,0)),IF(ISNUMBER(MATCH(A421,'Ricette base'!$H$5:$H$19,0)),INDEX('Ricette base'!$I$5:$I$19,MATCH(A421,'Ricette base'!$H$5:$H$19,0)),"")))</f>
        <v/>
      </c>
      <c r="D421" s="13" t="str">
        <f>IF(A421="","",IF(ISNUMBER(MATCH(A421,'Ingredienti'!$A$5:$A$154,0)),INDEX('Ingredienti'!$G$5:$G$154,MATCH(A421,'Ingredienti'!$A$5:$A$154,0)),IF(ISNUMBER(MATCH(A421,'Ricette base'!$H$5:$H$19,0)),INDEX('Ricette base'!$J$5:$J$19,MATCH(A421,'Ricette base'!$H$5:$H$19,0)),"")))</f>
        <v/>
      </c>
      <c r="E421" s="15" t="str">
        <f>IF(OR(A421="",NOT(ISNUMBER(B421)),NOT(ISNUMBER(D421))),"",ROUND(B421*D421,2))</f>
        <v/>
      </c>
      <c r="F421" s="10" t="str">
        <f>IF(A421="","",IF(OR(ISNUMBER(MATCH(A421,'Ingredienti'!$A$5:$A$154,0)),ISNUMBER(MATCH(A421,'Ricette base'!$H$5:$H$19,0))),IF(NOT(ISNUMBER(D421)),"prezzo mancante",IF(NOT(ISNUMBER(B421)),"quantità mancante",IF(ISNUMBER(MATCH(A421,'Ingredienti'!$A$5:$A$154,0)),"",IF(INDEX('Ricette base'!$K$5:$K$19,MATCH(A421,'Ricette base'!$H$5:$H$19,0))&gt;0,"ricetta base incompleta","")))),"non trovato"))</f>
        <v/>
      </c>
      <c r="L421">
        <f>IF(F421="",0,1)</f>
        <v>0</v>
      </c>
    </row>
    <row r="422" spans="1:5" x14ac:dyDescent="0.25">
      <c r="A422" s="16" t="s">
        <v>47</v>
      </c>
      <c r="E422" s="9" t="str">
        <f>IF(A405="","",ROUND(SUM(E407:E421),2))</f>
        <v/>
      </c>
    </row>
    <row r="423" spans="1:5" x14ac:dyDescent="0.25">
      <c r="A423" s="16" t="s">
        <v>50</v>
      </c>
      <c r="E423" s="9" t="str">
        <f>IF(OR(A405="",NOT(ISNUMBER(C405))),"",IF(C405&lt;=0,"",ROUND(E422/C405,2)))</f>
        <v/>
      </c>
    </row>
    <row r="425" spans="1:5" x14ac:dyDescent="0.25">
      <c r="A425" s="11"/>
      <c r="B425" s="2" t="s">
        <v>52</v>
      </c>
      <c r="C425" s="5"/>
      <c r="D425" s="2" t="str">
        <f>IF(C425=1,"porzione","porzioni")</f>
        <v>porzioni</v>
      </c>
      <c r="E425" s="10" t="str">
        <f>IF(A425="","",IF(COUNTIF($H$5:$H$34,A425)&gt;1,"nome doppio, conta solo il primo",IF(NOT(ISNUMBER(C425)),"«dà … porzioni» mancante",IF(C425&lt;=0,"«dà … porzioni» mancante",IF(SUM(L427:L441)&gt;0,"controllare le righe con avviso","")))))</f>
        <v/>
      </c>
    </row>
    <row r="426" spans="1:6" x14ac:dyDescent="0.25">
      <c r="A426" s="4" t="s">
        <v>43</v>
      </c>
      <c r="B426" s="4" t="s">
        <v>44</v>
      </c>
      <c r="C426" s="4" t="s">
        <v>18</v>
      </c>
      <c r="D426" s="4" t="s">
        <v>45</v>
      </c>
      <c r="E426" s="4" t="s">
        <v>46</v>
      </c>
      <c r="F426" s="4" t="s">
        <v>24</v>
      </c>
    </row>
    <row r="427" spans="1:12" x14ac:dyDescent="0.25">
      <c r="A427" s="5"/>
      <c r="B427" s="12"/>
      <c r="C427" t="str">
        <f>IF(A427="","",IF(ISNUMBER(MATCH(A427,'Ingredienti'!$A$5:$A$154,0)),INDEX('Ingredienti'!$B$5:$B$154,MATCH(A427,'Ingredienti'!$A$5:$A$154,0)),IF(ISNUMBER(MATCH(A427,'Ricette base'!$H$5:$H$19,0)),INDEX('Ricette base'!$I$5:$I$19,MATCH(A427,'Ricette base'!$H$5:$H$19,0)),"")))</f>
        <v/>
      </c>
      <c r="D427" s="13" t="str">
        <f>IF(A427="","",IF(ISNUMBER(MATCH(A427,'Ingredienti'!$A$5:$A$154,0)),INDEX('Ingredienti'!$G$5:$G$154,MATCH(A427,'Ingredienti'!$A$5:$A$154,0)),IF(ISNUMBER(MATCH(A427,'Ricette base'!$H$5:$H$19,0)),INDEX('Ricette base'!$J$5:$J$19,MATCH(A427,'Ricette base'!$H$5:$H$19,0)),"")))</f>
        <v/>
      </c>
      <c r="E427" s="15" t="str">
        <f>IF(OR(A427="",NOT(ISNUMBER(B427)),NOT(ISNUMBER(D427))),"",ROUND(B427*D427,2))</f>
        <v/>
      </c>
      <c r="F427" s="10" t="str">
        <f>IF(A427="","",IF(OR(ISNUMBER(MATCH(A427,'Ingredienti'!$A$5:$A$154,0)),ISNUMBER(MATCH(A427,'Ricette base'!$H$5:$H$19,0))),IF(NOT(ISNUMBER(D427)),"prezzo mancante",IF(NOT(ISNUMBER(B427)),"quantità mancante",IF(ISNUMBER(MATCH(A427,'Ingredienti'!$A$5:$A$154,0)),"",IF(INDEX('Ricette base'!$K$5:$K$19,MATCH(A427,'Ricette base'!$H$5:$H$19,0))&gt;0,"ricetta base incompleta","")))),"non trovato"))</f>
        <v/>
      </c>
      <c r="L427">
        <f>IF(F427="",0,1)</f>
        <v>0</v>
      </c>
    </row>
    <row r="428" spans="1:12" x14ac:dyDescent="0.25">
      <c r="A428" s="5"/>
      <c r="B428" s="12"/>
      <c r="C428" t="str">
        <f>IF(A428="","",IF(ISNUMBER(MATCH(A428,'Ingredienti'!$A$5:$A$154,0)),INDEX('Ingredienti'!$B$5:$B$154,MATCH(A428,'Ingredienti'!$A$5:$A$154,0)),IF(ISNUMBER(MATCH(A428,'Ricette base'!$H$5:$H$19,0)),INDEX('Ricette base'!$I$5:$I$19,MATCH(A428,'Ricette base'!$H$5:$H$19,0)),"")))</f>
        <v/>
      </c>
      <c r="D428" s="13" t="str">
        <f>IF(A428="","",IF(ISNUMBER(MATCH(A428,'Ingredienti'!$A$5:$A$154,0)),INDEX('Ingredienti'!$G$5:$G$154,MATCH(A428,'Ingredienti'!$A$5:$A$154,0)),IF(ISNUMBER(MATCH(A428,'Ricette base'!$H$5:$H$19,0)),INDEX('Ricette base'!$J$5:$J$19,MATCH(A428,'Ricette base'!$H$5:$H$19,0)),"")))</f>
        <v/>
      </c>
      <c r="E428" s="15" t="str">
        <f>IF(OR(A428="",NOT(ISNUMBER(B428)),NOT(ISNUMBER(D428))),"",ROUND(B428*D428,2))</f>
        <v/>
      </c>
      <c r="F428" s="10" t="str">
        <f>IF(A428="","",IF(OR(ISNUMBER(MATCH(A428,'Ingredienti'!$A$5:$A$154,0)),ISNUMBER(MATCH(A428,'Ricette base'!$H$5:$H$19,0))),IF(NOT(ISNUMBER(D428)),"prezzo mancante",IF(NOT(ISNUMBER(B428)),"quantità mancante",IF(ISNUMBER(MATCH(A428,'Ingredienti'!$A$5:$A$154,0)),"",IF(INDEX('Ricette base'!$K$5:$K$19,MATCH(A428,'Ricette base'!$H$5:$H$19,0))&gt;0,"ricetta base incompleta","")))),"non trovato"))</f>
        <v/>
      </c>
      <c r="L428">
        <f>IF(F428="",0,1)</f>
        <v>0</v>
      </c>
    </row>
    <row r="429" spans="1:12" x14ac:dyDescent="0.25">
      <c r="A429" s="5"/>
      <c r="B429" s="12"/>
      <c r="C429" t="str">
        <f>IF(A429="","",IF(ISNUMBER(MATCH(A429,'Ingredienti'!$A$5:$A$154,0)),INDEX('Ingredienti'!$B$5:$B$154,MATCH(A429,'Ingredienti'!$A$5:$A$154,0)),IF(ISNUMBER(MATCH(A429,'Ricette base'!$H$5:$H$19,0)),INDEX('Ricette base'!$I$5:$I$19,MATCH(A429,'Ricette base'!$H$5:$H$19,0)),"")))</f>
        <v/>
      </c>
      <c r="D429" s="13" t="str">
        <f>IF(A429="","",IF(ISNUMBER(MATCH(A429,'Ingredienti'!$A$5:$A$154,0)),INDEX('Ingredienti'!$G$5:$G$154,MATCH(A429,'Ingredienti'!$A$5:$A$154,0)),IF(ISNUMBER(MATCH(A429,'Ricette base'!$H$5:$H$19,0)),INDEX('Ricette base'!$J$5:$J$19,MATCH(A429,'Ricette base'!$H$5:$H$19,0)),"")))</f>
        <v/>
      </c>
      <c r="E429" s="15" t="str">
        <f>IF(OR(A429="",NOT(ISNUMBER(B429)),NOT(ISNUMBER(D429))),"",ROUND(B429*D429,2))</f>
        <v/>
      </c>
      <c r="F429" s="10" t="str">
        <f>IF(A429="","",IF(OR(ISNUMBER(MATCH(A429,'Ingredienti'!$A$5:$A$154,0)),ISNUMBER(MATCH(A429,'Ricette base'!$H$5:$H$19,0))),IF(NOT(ISNUMBER(D429)),"prezzo mancante",IF(NOT(ISNUMBER(B429)),"quantità mancante",IF(ISNUMBER(MATCH(A429,'Ingredienti'!$A$5:$A$154,0)),"",IF(INDEX('Ricette base'!$K$5:$K$19,MATCH(A429,'Ricette base'!$H$5:$H$19,0))&gt;0,"ricetta base incompleta","")))),"non trovato"))</f>
        <v/>
      </c>
      <c r="L429">
        <f>IF(F429="",0,1)</f>
        <v>0</v>
      </c>
    </row>
    <row r="430" spans="1:12" x14ac:dyDescent="0.25">
      <c r="A430" s="5"/>
      <c r="B430" s="12"/>
      <c r="C430" t="str">
        <f>IF(A430="","",IF(ISNUMBER(MATCH(A430,'Ingredienti'!$A$5:$A$154,0)),INDEX('Ingredienti'!$B$5:$B$154,MATCH(A430,'Ingredienti'!$A$5:$A$154,0)),IF(ISNUMBER(MATCH(A430,'Ricette base'!$H$5:$H$19,0)),INDEX('Ricette base'!$I$5:$I$19,MATCH(A430,'Ricette base'!$H$5:$H$19,0)),"")))</f>
        <v/>
      </c>
      <c r="D430" s="13" t="str">
        <f>IF(A430="","",IF(ISNUMBER(MATCH(A430,'Ingredienti'!$A$5:$A$154,0)),INDEX('Ingredienti'!$G$5:$G$154,MATCH(A430,'Ingredienti'!$A$5:$A$154,0)),IF(ISNUMBER(MATCH(A430,'Ricette base'!$H$5:$H$19,0)),INDEX('Ricette base'!$J$5:$J$19,MATCH(A430,'Ricette base'!$H$5:$H$19,0)),"")))</f>
        <v/>
      </c>
      <c r="E430" s="15" t="str">
        <f>IF(OR(A430="",NOT(ISNUMBER(B430)),NOT(ISNUMBER(D430))),"",ROUND(B430*D430,2))</f>
        <v/>
      </c>
      <c r="F430" s="10" t="str">
        <f>IF(A430="","",IF(OR(ISNUMBER(MATCH(A430,'Ingredienti'!$A$5:$A$154,0)),ISNUMBER(MATCH(A430,'Ricette base'!$H$5:$H$19,0))),IF(NOT(ISNUMBER(D430)),"prezzo mancante",IF(NOT(ISNUMBER(B430)),"quantità mancante",IF(ISNUMBER(MATCH(A430,'Ingredienti'!$A$5:$A$154,0)),"",IF(INDEX('Ricette base'!$K$5:$K$19,MATCH(A430,'Ricette base'!$H$5:$H$19,0))&gt;0,"ricetta base incompleta","")))),"non trovato"))</f>
        <v/>
      </c>
      <c r="L430">
        <f>IF(F430="",0,1)</f>
        <v>0</v>
      </c>
    </row>
    <row r="431" spans="1:12" x14ac:dyDescent="0.25">
      <c r="A431" s="5"/>
      <c r="B431" s="12"/>
      <c r="C431" t="str">
        <f>IF(A431="","",IF(ISNUMBER(MATCH(A431,'Ingredienti'!$A$5:$A$154,0)),INDEX('Ingredienti'!$B$5:$B$154,MATCH(A431,'Ingredienti'!$A$5:$A$154,0)),IF(ISNUMBER(MATCH(A431,'Ricette base'!$H$5:$H$19,0)),INDEX('Ricette base'!$I$5:$I$19,MATCH(A431,'Ricette base'!$H$5:$H$19,0)),"")))</f>
        <v/>
      </c>
      <c r="D431" s="13" t="str">
        <f>IF(A431="","",IF(ISNUMBER(MATCH(A431,'Ingredienti'!$A$5:$A$154,0)),INDEX('Ingredienti'!$G$5:$G$154,MATCH(A431,'Ingredienti'!$A$5:$A$154,0)),IF(ISNUMBER(MATCH(A431,'Ricette base'!$H$5:$H$19,0)),INDEX('Ricette base'!$J$5:$J$19,MATCH(A431,'Ricette base'!$H$5:$H$19,0)),"")))</f>
        <v/>
      </c>
      <c r="E431" s="15" t="str">
        <f>IF(OR(A431="",NOT(ISNUMBER(B431)),NOT(ISNUMBER(D431))),"",ROUND(B431*D431,2))</f>
        <v/>
      </c>
      <c r="F431" s="10" t="str">
        <f>IF(A431="","",IF(OR(ISNUMBER(MATCH(A431,'Ingredienti'!$A$5:$A$154,0)),ISNUMBER(MATCH(A431,'Ricette base'!$H$5:$H$19,0))),IF(NOT(ISNUMBER(D431)),"prezzo mancante",IF(NOT(ISNUMBER(B431)),"quantità mancante",IF(ISNUMBER(MATCH(A431,'Ingredienti'!$A$5:$A$154,0)),"",IF(INDEX('Ricette base'!$K$5:$K$19,MATCH(A431,'Ricette base'!$H$5:$H$19,0))&gt;0,"ricetta base incompleta","")))),"non trovato"))</f>
        <v/>
      </c>
      <c r="L431">
        <f>IF(F431="",0,1)</f>
        <v>0</v>
      </c>
    </row>
    <row r="432" spans="1:12" x14ac:dyDescent="0.25">
      <c r="A432" s="5"/>
      <c r="B432" s="12"/>
      <c r="C432" t="str">
        <f>IF(A432="","",IF(ISNUMBER(MATCH(A432,'Ingredienti'!$A$5:$A$154,0)),INDEX('Ingredienti'!$B$5:$B$154,MATCH(A432,'Ingredienti'!$A$5:$A$154,0)),IF(ISNUMBER(MATCH(A432,'Ricette base'!$H$5:$H$19,0)),INDEX('Ricette base'!$I$5:$I$19,MATCH(A432,'Ricette base'!$H$5:$H$19,0)),"")))</f>
        <v/>
      </c>
      <c r="D432" s="13" t="str">
        <f>IF(A432="","",IF(ISNUMBER(MATCH(A432,'Ingredienti'!$A$5:$A$154,0)),INDEX('Ingredienti'!$G$5:$G$154,MATCH(A432,'Ingredienti'!$A$5:$A$154,0)),IF(ISNUMBER(MATCH(A432,'Ricette base'!$H$5:$H$19,0)),INDEX('Ricette base'!$J$5:$J$19,MATCH(A432,'Ricette base'!$H$5:$H$19,0)),"")))</f>
        <v/>
      </c>
      <c r="E432" s="15" t="str">
        <f>IF(OR(A432="",NOT(ISNUMBER(B432)),NOT(ISNUMBER(D432))),"",ROUND(B432*D432,2))</f>
        <v/>
      </c>
      <c r="F432" s="10" t="str">
        <f>IF(A432="","",IF(OR(ISNUMBER(MATCH(A432,'Ingredienti'!$A$5:$A$154,0)),ISNUMBER(MATCH(A432,'Ricette base'!$H$5:$H$19,0))),IF(NOT(ISNUMBER(D432)),"prezzo mancante",IF(NOT(ISNUMBER(B432)),"quantità mancante",IF(ISNUMBER(MATCH(A432,'Ingredienti'!$A$5:$A$154,0)),"",IF(INDEX('Ricette base'!$K$5:$K$19,MATCH(A432,'Ricette base'!$H$5:$H$19,0))&gt;0,"ricetta base incompleta","")))),"non trovato"))</f>
        <v/>
      </c>
      <c r="L432">
        <f>IF(F432="",0,1)</f>
        <v>0</v>
      </c>
    </row>
    <row r="433" spans="1:12" x14ac:dyDescent="0.25">
      <c r="A433" s="5"/>
      <c r="B433" s="12"/>
      <c r="C433" t="str">
        <f>IF(A433="","",IF(ISNUMBER(MATCH(A433,'Ingredienti'!$A$5:$A$154,0)),INDEX('Ingredienti'!$B$5:$B$154,MATCH(A433,'Ingredienti'!$A$5:$A$154,0)),IF(ISNUMBER(MATCH(A433,'Ricette base'!$H$5:$H$19,0)),INDEX('Ricette base'!$I$5:$I$19,MATCH(A433,'Ricette base'!$H$5:$H$19,0)),"")))</f>
        <v/>
      </c>
      <c r="D433" s="13" t="str">
        <f>IF(A433="","",IF(ISNUMBER(MATCH(A433,'Ingredienti'!$A$5:$A$154,0)),INDEX('Ingredienti'!$G$5:$G$154,MATCH(A433,'Ingredienti'!$A$5:$A$154,0)),IF(ISNUMBER(MATCH(A433,'Ricette base'!$H$5:$H$19,0)),INDEX('Ricette base'!$J$5:$J$19,MATCH(A433,'Ricette base'!$H$5:$H$19,0)),"")))</f>
        <v/>
      </c>
      <c r="E433" s="15" t="str">
        <f>IF(OR(A433="",NOT(ISNUMBER(B433)),NOT(ISNUMBER(D433))),"",ROUND(B433*D433,2))</f>
        <v/>
      </c>
      <c r="F433" s="10" t="str">
        <f>IF(A433="","",IF(OR(ISNUMBER(MATCH(A433,'Ingredienti'!$A$5:$A$154,0)),ISNUMBER(MATCH(A433,'Ricette base'!$H$5:$H$19,0))),IF(NOT(ISNUMBER(D433)),"prezzo mancante",IF(NOT(ISNUMBER(B433)),"quantità mancante",IF(ISNUMBER(MATCH(A433,'Ingredienti'!$A$5:$A$154,0)),"",IF(INDEX('Ricette base'!$K$5:$K$19,MATCH(A433,'Ricette base'!$H$5:$H$19,0))&gt;0,"ricetta base incompleta","")))),"non trovato"))</f>
        <v/>
      </c>
      <c r="L433">
        <f>IF(F433="",0,1)</f>
        <v>0</v>
      </c>
    </row>
    <row r="434" spans="1:12" x14ac:dyDescent="0.25">
      <c r="A434" s="5"/>
      <c r="B434" s="12"/>
      <c r="C434" t="str">
        <f>IF(A434="","",IF(ISNUMBER(MATCH(A434,'Ingredienti'!$A$5:$A$154,0)),INDEX('Ingredienti'!$B$5:$B$154,MATCH(A434,'Ingredienti'!$A$5:$A$154,0)),IF(ISNUMBER(MATCH(A434,'Ricette base'!$H$5:$H$19,0)),INDEX('Ricette base'!$I$5:$I$19,MATCH(A434,'Ricette base'!$H$5:$H$19,0)),"")))</f>
        <v/>
      </c>
      <c r="D434" s="13" t="str">
        <f>IF(A434="","",IF(ISNUMBER(MATCH(A434,'Ingredienti'!$A$5:$A$154,0)),INDEX('Ingredienti'!$G$5:$G$154,MATCH(A434,'Ingredienti'!$A$5:$A$154,0)),IF(ISNUMBER(MATCH(A434,'Ricette base'!$H$5:$H$19,0)),INDEX('Ricette base'!$J$5:$J$19,MATCH(A434,'Ricette base'!$H$5:$H$19,0)),"")))</f>
        <v/>
      </c>
      <c r="E434" s="15" t="str">
        <f>IF(OR(A434="",NOT(ISNUMBER(B434)),NOT(ISNUMBER(D434))),"",ROUND(B434*D434,2))</f>
        <v/>
      </c>
      <c r="F434" s="10" t="str">
        <f>IF(A434="","",IF(OR(ISNUMBER(MATCH(A434,'Ingredienti'!$A$5:$A$154,0)),ISNUMBER(MATCH(A434,'Ricette base'!$H$5:$H$19,0))),IF(NOT(ISNUMBER(D434)),"prezzo mancante",IF(NOT(ISNUMBER(B434)),"quantità mancante",IF(ISNUMBER(MATCH(A434,'Ingredienti'!$A$5:$A$154,0)),"",IF(INDEX('Ricette base'!$K$5:$K$19,MATCH(A434,'Ricette base'!$H$5:$H$19,0))&gt;0,"ricetta base incompleta","")))),"non trovato"))</f>
        <v/>
      </c>
      <c r="L434">
        <f>IF(F434="",0,1)</f>
        <v>0</v>
      </c>
    </row>
    <row r="435" spans="1:12" x14ac:dyDescent="0.25">
      <c r="A435" s="5"/>
      <c r="B435" s="12"/>
      <c r="C435" t="str">
        <f>IF(A435="","",IF(ISNUMBER(MATCH(A435,'Ingredienti'!$A$5:$A$154,0)),INDEX('Ingredienti'!$B$5:$B$154,MATCH(A435,'Ingredienti'!$A$5:$A$154,0)),IF(ISNUMBER(MATCH(A435,'Ricette base'!$H$5:$H$19,0)),INDEX('Ricette base'!$I$5:$I$19,MATCH(A435,'Ricette base'!$H$5:$H$19,0)),"")))</f>
        <v/>
      </c>
      <c r="D435" s="13" t="str">
        <f>IF(A435="","",IF(ISNUMBER(MATCH(A435,'Ingredienti'!$A$5:$A$154,0)),INDEX('Ingredienti'!$G$5:$G$154,MATCH(A435,'Ingredienti'!$A$5:$A$154,0)),IF(ISNUMBER(MATCH(A435,'Ricette base'!$H$5:$H$19,0)),INDEX('Ricette base'!$J$5:$J$19,MATCH(A435,'Ricette base'!$H$5:$H$19,0)),"")))</f>
        <v/>
      </c>
      <c r="E435" s="15" t="str">
        <f>IF(OR(A435="",NOT(ISNUMBER(B435)),NOT(ISNUMBER(D435))),"",ROUND(B435*D435,2))</f>
        <v/>
      </c>
      <c r="F435" s="10" t="str">
        <f>IF(A435="","",IF(OR(ISNUMBER(MATCH(A435,'Ingredienti'!$A$5:$A$154,0)),ISNUMBER(MATCH(A435,'Ricette base'!$H$5:$H$19,0))),IF(NOT(ISNUMBER(D435)),"prezzo mancante",IF(NOT(ISNUMBER(B435)),"quantità mancante",IF(ISNUMBER(MATCH(A435,'Ingredienti'!$A$5:$A$154,0)),"",IF(INDEX('Ricette base'!$K$5:$K$19,MATCH(A435,'Ricette base'!$H$5:$H$19,0))&gt;0,"ricetta base incompleta","")))),"non trovato"))</f>
        <v/>
      </c>
      <c r="L435">
        <f>IF(F435="",0,1)</f>
        <v>0</v>
      </c>
    </row>
    <row r="436" spans="1:12" x14ac:dyDescent="0.25">
      <c r="A436" s="5"/>
      <c r="B436" s="12"/>
      <c r="C436" t="str">
        <f>IF(A436="","",IF(ISNUMBER(MATCH(A436,'Ingredienti'!$A$5:$A$154,0)),INDEX('Ingredienti'!$B$5:$B$154,MATCH(A436,'Ingredienti'!$A$5:$A$154,0)),IF(ISNUMBER(MATCH(A436,'Ricette base'!$H$5:$H$19,0)),INDEX('Ricette base'!$I$5:$I$19,MATCH(A436,'Ricette base'!$H$5:$H$19,0)),"")))</f>
        <v/>
      </c>
      <c r="D436" s="13" t="str">
        <f>IF(A436="","",IF(ISNUMBER(MATCH(A436,'Ingredienti'!$A$5:$A$154,0)),INDEX('Ingredienti'!$G$5:$G$154,MATCH(A436,'Ingredienti'!$A$5:$A$154,0)),IF(ISNUMBER(MATCH(A436,'Ricette base'!$H$5:$H$19,0)),INDEX('Ricette base'!$J$5:$J$19,MATCH(A436,'Ricette base'!$H$5:$H$19,0)),"")))</f>
        <v/>
      </c>
      <c r="E436" s="15" t="str">
        <f>IF(OR(A436="",NOT(ISNUMBER(B436)),NOT(ISNUMBER(D436))),"",ROUND(B436*D436,2))</f>
        <v/>
      </c>
      <c r="F436" s="10" t="str">
        <f>IF(A436="","",IF(OR(ISNUMBER(MATCH(A436,'Ingredienti'!$A$5:$A$154,0)),ISNUMBER(MATCH(A436,'Ricette base'!$H$5:$H$19,0))),IF(NOT(ISNUMBER(D436)),"prezzo mancante",IF(NOT(ISNUMBER(B436)),"quantità mancante",IF(ISNUMBER(MATCH(A436,'Ingredienti'!$A$5:$A$154,0)),"",IF(INDEX('Ricette base'!$K$5:$K$19,MATCH(A436,'Ricette base'!$H$5:$H$19,0))&gt;0,"ricetta base incompleta","")))),"non trovato"))</f>
        <v/>
      </c>
      <c r="L436">
        <f>IF(F436="",0,1)</f>
        <v>0</v>
      </c>
    </row>
    <row r="437" spans="1:12" x14ac:dyDescent="0.25">
      <c r="A437" s="5"/>
      <c r="B437" s="12"/>
      <c r="C437" t="str">
        <f>IF(A437="","",IF(ISNUMBER(MATCH(A437,'Ingredienti'!$A$5:$A$154,0)),INDEX('Ingredienti'!$B$5:$B$154,MATCH(A437,'Ingredienti'!$A$5:$A$154,0)),IF(ISNUMBER(MATCH(A437,'Ricette base'!$H$5:$H$19,0)),INDEX('Ricette base'!$I$5:$I$19,MATCH(A437,'Ricette base'!$H$5:$H$19,0)),"")))</f>
        <v/>
      </c>
      <c r="D437" s="13" t="str">
        <f>IF(A437="","",IF(ISNUMBER(MATCH(A437,'Ingredienti'!$A$5:$A$154,0)),INDEX('Ingredienti'!$G$5:$G$154,MATCH(A437,'Ingredienti'!$A$5:$A$154,0)),IF(ISNUMBER(MATCH(A437,'Ricette base'!$H$5:$H$19,0)),INDEX('Ricette base'!$J$5:$J$19,MATCH(A437,'Ricette base'!$H$5:$H$19,0)),"")))</f>
        <v/>
      </c>
      <c r="E437" s="15" t="str">
        <f>IF(OR(A437="",NOT(ISNUMBER(B437)),NOT(ISNUMBER(D437))),"",ROUND(B437*D437,2))</f>
        <v/>
      </c>
      <c r="F437" s="10" t="str">
        <f>IF(A437="","",IF(OR(ISNUMBER(MATCH(A437,'Ingredienti'!$A$5:$A$154,0)),ISNUMBER(MATCH(A437,'Ricette base'!$H$5:$H$19,0))),IF(NOT(ISNUMBER(D437)),"prezzo mancante",IF(NOT(ISNUMBER(B437)),"quantità mancante",IF(ISNUMBER(MATCH(A437,'Ingredienti'!$A$5:$A$154,0)),"",IF(INDEX('Ricette base'!$K$5:$K$19,MATCH(A437,'Ricette base'!$H$5:$H$19,0))&gt;0,"ricetta base incompleta","")))),"non trovato"))</f>
        <v/>
      </c>
      <c r="L437">
        <f>IF(F437="",0,1)</f>
        <v>0</v>
      </c>
    </row>
    <row r="438" spans="1:12" x14ac:dyDescent="0.25">
      <c r="A438" s="5"/>
      <c r="B438" s="12"/>
      <c r="C438" t="str">
        <f>IF(A438="","",IF(ISNUMBER(MATCH(A438,'Ingredienti'!$A$5:$A$154,0)),INDEX('Ingredienti'!$B$5:$B$154,MATCH(A438,'Ingredienti'!$A$5:$A$154,0)),IF(ISNUMBER(MATCH(A438,'Ricette base'!$H$5:$H$19,0)),INDEX('Ricette base'!$I$5:$I$19,MATCH(A438,'Ricette base'!$H$5:$H$19,0)),"")))</f>
        <v/>
      </c>
      <c r="D438" s="13" t="str">
        <f>IF(A438="","",IF(ISNUMBER(MATCH(A438,'Ingredienti'!$A$5:$A$154,0)),INDEX('Ingredienti'!$G$5:$G$154,MATCH(A438,'Ingredienti'!$A$5:$A$154,0)),IF(ISNUMBER(MATCH(A438,'Ricette base'!$H$5:$H$19,0)),INDEX('Ricette base'!$J$5:$J$19,MATCH(A438,'Ricette base'!$H$5:$H$19,0)),"")))</f>
        <v/>
      </c>
      <c r="E438" s="15" t="str">
        <f>IF(OR(A438="",NOT(ISNUMBER(B438)),NOT(ISNUMBER(D438))),"",ROUND(B438*D438,2))</f>
        <v/>
      </c>
      <c r="F438" s="10" t="str">
        <f>IF(A438="","",IF(OR(ISNUMBER(MATCH(A438,'Ingredienti'!$A$5:$A$154,0)),ISNUMBER(MATCH(A438,'Ricette base'!$H$5:$H$19,0))),IF(NOT(ISNUMBER(D438)),"prezzo mancante",IF(NOT(ISNUMBER(B438)),"quantità mancante",IF(ISNUMBER(MATCH(A438,'Ingredienti'!$A$5:$A$154,0)),"",IF(INDEX('Ricette base'!$K$5:$K$19,MATCH(A438,'Ricette base'!$H$5:$H$19,0))&gt;0,"ricetta base incompleta","")))),"non trovato"))</f>
        <v/>
      </c>
      <c r="L438">
        <f>IF(F438="",0,1)</f>
        <v>0</v>
      </c>
    </row>
    <row r="439" spans="1:12" x14ac:dyDescent="0.25">
      <c r="A439" s="5"/>
      <c r="B439" s="12"/>
      <c r="C439" t="str">
        <f>IF(A439="","",IF(ISNUMBER(MATCH(A439,'Ingredienti'!$A$5:$A$154,0)),INDEX('Ingredienti'!$B$5:$B$154,MATCH(A439,'Ingredienti'!$A$5:$A$154,0)),IF(ISNUMBER(MATCH(A439,'Ricette base'!$H$5:$H$19,0)),INDEX('Ricette base'!$I$5:$I$19,MATCH(A439,'Ricette base'!$H$5:$H$19,0)),"")))</f>
        <v/>
      </c>
      <c r="D439" s="13" t="str">
        <f>IF(A439="","",IF(ISNUMBER(MATCH(A439,'Ingredienti'!$A$5:$A$154,0)),INDEX('Ingredienti'!$G$5:$G$154,MATCH(A439,'Ingredienti'!$A$5:$A$154,0)),IF(ISNUMBER(MATCH(A439,'Ricette base'!$H$5:$H$19,0)),INDEX('Ricette base'!$J$5:$J$19,MATCH(A439,'Ricette base'!$H$5:$H$19,0)),"")))</f>
        <v/>
      </c>
      <c r="E439" s="15" t="str">
        <f>IF(OR(A439="",NOT(ISNUMBER(B439)),NOT(ISNUMBER(D439))),"",ROUND(B439*D439,2))</f>
        <v/>
      </c>
      <c r="F439" s="10" t="str">
        <f>IF(A439="","",IF(OR(ISNUMBER(MATCH(A439,'Ingredienti'!$A$5:$A$154,0)),ISNUMBER(MATCH(A439,'Ricette base'!$H$5:$H$19,0))),IF(NOT(ISNUMBER(D439)),"prezzo mancante",IF(NOT(ISNUMBER(B439)),"quantità mancante",IF(ISNUMBER(MATCH(A439,'Ingredienti'!$A$5:$A$154,0)),"",IF(INDEX('Ricette base'!$K$5:$K$19,MATCH(A439,'Ricette base'!$H$5:$H$19,0))&gt;0,"ricetta base incompleta","")))),"non trovato"))</f>
        <v/>
      </c>
      <c r="L439">
        <f>IF(F439="",0,1)</f>
        <v>0</v>
      </c>
    </row>
    <row r="440" spans="1:12" x14ac:dyDescent="0.25">
      <c r="A440" s="5"/>
      <c r="B440" s="12"/>
      <c r="C440" t="str">
        <f>IF(A440="","",IF(ISNUMBER(MATCH(A440,'Ingredienti'!$A$5:$A$154,0)),INDEX('Ingredienti'!$B$5:$B$154,MATCH(A440,'Ingredienti'!$A$5:$A$154,0)),IF(ISNUMBER(MATCH(A440,'Ricette base'!$H$5:$H$19,0)),INDEX('Ricette base'!$I$5:$I$19,MATCH(A440,'Ricette base'!$H$5:$H$19,0)),"")))</f>
        <v/>
      </c>
      <c r="D440" s="13" t="str">
        <f>IF(A440="","",IF(ISNUMBER(MATCH(A440,'Ingredienti'!$A$5:$A$154,0)),INDEX('Ingredienti'!$G$5:$G$154,MATCH(A440,'Ingredienti'!$A$5:$A$154,0)),IF(ISNUMBER(MATCH(A440,'Ricette base'!$H$5:$H$19,0)),INDEX('Ricette base'!$J$5:$J$19,MATCH(A440,'Ricette base'!$H$5:$H$19,0)),"")))</f>
        <v/>
      </c>
      <c r="E440" s="15" t="str">
        <f>IF(OR(A440="",NOT(ISNUMBER(B440)),NOT(ISNUMBER(D440))),"",ROUND(B440*D440,2))</f>
        <v/>
      </c>
      <c r="F440" s="10" t="str">
        <f>IF(A440="","",IF(OR(ISNUMBER(MATCH(A440,'Ingredienti'!$A$5:$A$154,0)),ISNUMBER(MATCH(A440,'Ricette base'!$H$5:$H$19,0))),IF(NOT(ISNUMBER(D440)),"prezzo mancante",IF(NOT(ISNUMBER(B440)),"quantità mancante",IF(ISNUMBER(MATCH(A440,'Ingredienti'!$A$5:$A$154,0)),"",IF(INDEX('Ricette base'!$K$5:$K$19,MATCH(A440,'Ricette base'!$H$5:$H$19,0))&gt;0,"ricetta base incompleta","")))),"non trovato"))</f>
        <v/>
      </c>
      <c r="L440">
        <f>IF(F440="",0,1)</f>
        <v>0</v>
      </c>
    </row>
    <row r="441" spans="1:12" x14ac:dyDescent="0.25">
      <c r="A441" s="5"/>
      <c r="B441" s="12"/>
      <c r="C441" t="str">
        <f>IF(A441="","",IF(ISNUMBER(MATCH(A441,'Ingredienti'!$A$5:$A$154,0)),INDEX('Ingredienti'!$B$5:$B$154,MATCH(A441,'Ingredienti'!$A$5:$A$154,0)),IF(ISNUMBER(MATCH(A441,'Ricette base'!$H$5:$H$19,0)),INDEX('Ricette base'!$I$5:$I$19,MATCH(A441,'Ricette base'!$H$5:$H$19,0)),"")))</f>
        <v/>
      </c>
      <c r="D441" s="13" t="str">
        <f>IF(A441="","",IF(ISNUMBER(MATCH(A441,'Ingredienti'!$A$5:$A$154,0)),INDEX('Ingredienti'!$G$5:$G$154,MATCH(A441,'Ingredienti'!$A$5:$A$154,0)),IF(ISNUMBER(MATCH(A441,'Ricette base'!$H$5:$H$19,0)),INDEX('Ricette base'!$J$5:$J$19,MATCH(A441,'Ricette base'!$H$5:$H$19,0)),"")))</f>
        <v/>
      </c>
      <c r="E441" s="15" t="str">
        <f>IF(OR(A441="",NOT(ISNUMBER(B441)),NOT(ISNUMBER(D441))),"",ROUND(B441*D441,2))</f>
        <v/>
      </c>
      <c r="F441" s="10" t="str">
        <f>IF(A441="","",IF(OR(ISNUMBER(MATCH(A441,'Ingredienti'!$A$5:$A$154,0)),ISNUMBER(MATCH(A441,'Ricette base'!$H$5:$H$19,0))),IF(NOT(ISNUMBER(D441)),"prezzo mancante",IF(NOT(ISNUMBER(B441)),"quantità mancante",IF(ISNUMBER(MATCH(A441,'Ingredienti'!$A$5:$A$154,0)),"",IF(INDEX('Ricette base'!$K$5:$K$19,MATCH(A441,'Ricette base'!$H$5:$H$19,0))&gt;0,"ricetta base incompleta","")))),"non trovato"))</f>
        <v/>
      </c>
      <c r="L441">
        <f>IF(F441="",0,1)</f>
        <v>0</v>
      </c>
    </row>
    <row r="442" spans="1:5" x14ac:dyDescent="0.25">
      <c r="A442" s="16" t="s">
        <v>47</v>
      </c>
      <c r="E442" s="9" t="str">
        <f>IF(A425="","",ROUND(SUM(E427:E441),2))</f>
        <v/>
      </c>
    </row>
    <row r="443" spans="1:5" x14ac:dyDescent="0.25">
      <c r="A443" s="16" t="s">
        <v>50</v>
      </c>
      <c r="E443" s="9" t="str">
        <f>IF(OR(A425="",NOT(ISNUMBER(C425))),"",IF(C425&lt;=0,"",ROUND(E442/C425,2)))</f>
        <v/>
      </c>
    </row>
    <row r="445" spans="1:5" x14ac:dyDescent="0.25">
      <c r="A445" s="11"/>
      <c r="B445" s="2" t="s">
        <v>52</v>
      </c>
      <c r="C445" s="5"/>
      <c r="D445" s="2" t="str">
        <f>IF(C445=1,"porzione","porzioni")</f>
        <v>porzioni</v>
      </c>
      <c r="E445" s="10" t="str">
        <f>IF(A445="","",IF(COUNTIF($H$5:$H$34,A445)&gt;1,"nome doppio, conta solo il primo",IF(NOT(ISNUMBER(C445)),"«dà … porzioni» mancante",IF(C445&lt;=0,"«dà … porzioni» mancante",IF(SUM(L447:L461)&gt;0,"controllare le righe con avviso","")))))</f>
        <v/>
      </c>
    </row>
    <row r="446" spans="1:6" x14ac:dyDescent="0.25">
      <c r="A446" s="4" t="s">
        <v>43</v>
      </c>
      <c r="B446" s="4" t="s">
        <v>44</v>
      </c>
      <c r="C446" s="4" t="s">
        <v>18</v>
      </c>
      <c r="D446" s="4" t="s">
        <v>45</v>
      </c>
      <c r="E446" s="4" t="s">
        <v>46</v>
      </c>
      <c r="F446" s="4" t="s">
        <v>24</v>
      </c>
    </row>
    <row r="447" spans="1:12" x14ac:dyDescent="0.25">
      <c r="A447" s="5"/>
      <c r="B447" s="12"/>
      <c r="C447" t="str">
        <f>IF(A447="","",IF(ISNUMBER(MATCH(A447,'Ingredienti'!$A$5:$A$154,0)),INDEX('Ingredienti'!$B$5:$B$154,MATCH(A447,'Ingredienti'!$A$5:$A$154,0)),IF(ISNUMBER(MATCH(A447,'Ricette base'!$H$5:$H$19,0)),INDEX('Ricette base'!$I$5:$I$19,MATCH(A447,'Ricette base'!$H$5:$H$19,0)),"")))</f>
        <v/>
      </c>
      <c r="D447" s="13" t="str">
        <f>IF(A447="","",IF(ISNUMBER(MATCH(A447,'Ingredienti'!$A$5:$A$154,0)),INDEX('Ingredienti'!$G$5:$G$154,MATCH(A447,'Ingredienti'!$A$5:$A$154,0)),IF(ISNUMBER(MATCH(A447,'Ricette base'!$H$5:$H$19,0)),INDEX('Ricette base'!$J$5:$J$19,MATCH(A447,'Ricette base'!$H$5:$H$19,0)),"")))</f>
        <v/>
      </c>
      <c r="E447" s="15" t="str">
        <f>IF(OR(A447="",NOT(ISNUMBER(B447)),NOT(ISNUMBER(D447))),"",ROUND(B447*D447,2))</f>
        <v/>
      </c>
      <c r="F447" s="10" t="str">
        <f>IF(A447="","",IF(OR(ISNUMBER(MATCH(A447,'Ingredienti'!$A$5:$A$154,0)),ISNUMBER(MATCH(A447,'Ricette base'!$H$5:$H$19,0))),IF(NOT(ISNUMBER(D447)),"prezzo mancante",IF(NOT(ISNUMBER(B447)),"quantità mancante",IF(ISNUMBER(MATCH(A447,'Ingredienti'!$A$5:$A$154,0)),"",IF(INDEX('Ricette base'!$K$5:$K$19,MATCH(A447,'Ricette base'!$H$5:$H$19,0))&gt;0,"ricetta base incompleta","")))),"non trovato"))</f>
        <v/>
      </c>
      <c r="L447">
        <f>IF(F447="",0,1)</f>
        <v>0</v>
      </c>
    </row>
    <row r="448" spans="1:12" x14ac:dyDescent="0.25">
      <c r="A448" s="5"/>
      <c r="B448" s="12"/>
      <c r="C448" t="str">
        <f>IF(A448="","",IF(ISNUMBER(MATCH(A448,'Ingredienti'!$A$5:$A$154,0)),INDEX('Ingredienti'!$B$5:$B$154,MATCH(A448,'Ingredienti'!$A$5:$A$154,0)),IF(ISNUMBER(MATCH(A448,'Ricette base'!$H$5:$H$19,0)),INDEX('Ricette base'!$I$5:$I$19,MATCH(A448,'Ricette base'!$H$5:$H$19,0)),"")))</f>
        <v/>
      </c>
      <c r="D448" s="13" t="str">
        <f>IF(A448="","",IF(ISNUMBER(MATCH(A448,'Ingredienti'!$A$5:$A$154,0)),INDEX('Ingredienti'!$G$5:$G$154,MATCH(A448,'Ingredienti'!$A$5:$A$154,0)),IF(ISNUMBER(MATCH(A448,'Ricette base'!$H$5:$H$19,0)),INDEX('Ricette base'!$J$5:$J$19,MATCH(A448,'Ricette base'!$H$5:$H$19,0)),"")))</f>
        <v/>
      </c>
      <c r="E448" s="15" t="str">
        <f>IF(OR(A448="",NOT(ISNUMBER(B448)),NOT(ISNUMBER(D448))),"",ROUND(B448*D448,2))</f>
        <v/>
      </c>
      <c r="F448" s="10" t="str">
        <f>IF(A448="","",IF(OR(ISNUMBER(MATCH(A448,'Ingredienti'!$A$5:$A$154,0)),ISNUMBER(MATCH(A448,'Ricette base'!$H$5:$H$19,0))),IF(NOT(ISNUMBER(D448)),"prezzo mancante",IF(NOT(ISNUMBER(B448)),"quantità mancante",IF(ISNUMBER(MATCH(A448,'Ingredienti'!$A$5:$A$154,0)),"",IF(INDEX('Ricette base'!$K$5:$K$19,MATCH(A448,'Ricette base'!$H$5:$H$19,0))&gt;0,"ricetta base incompleta","")))),"non trovato"))</f>
        <v/>
      </c>
      <c r="L448">
        <f>IF(F448="",0,1)</f>
        <v>0</v>
      </c>
    </row>
    <row r="449" spans="1:12" x14ac:dyDescent="0.25">
      <c r="A449" s="5"/>
      <c r="B449" s="12"/>
      <c r="C449" t="str">
        <f>IF(A449="","",IF(ISNUMBER(MATCH(A449,'Ingredienti'!$A$5:$A$154,0)),INDEX('Ingredienti'!$B$5:$B$154,MATCH(A449,'Ingredienti'!$A$5:$A$154,0)),IF(ISNUMBER(MATCH(A449,'Ricette base'!$H$5:$H$19,0)),INDEX('Ricette base'!$I$5:$I$19,MATCH(A449,'Ricette base'!$H$5:$H$19,0)),"")))</f>
        <v/>
      </c>
      <c r="D449" s="13" t="str">
        <f>IF(A449="","",IF(ISNUMBER(MATCH(A449,'Ingredienti'!$A$5:$A$154,0)),INDEX('Ingredienti'!$G$5:$G$154,MATCH(A449,'Ingredienti'!$A$5:$A$154,0)),IF(ISNUMBER(MATCH(A449,'Ricette base'!$H$5:$H$19,0)),INDEX('Ricette base'!$J$5:$J$19,MATCH(A449,'Ricette base'!$H$5:$H$19,0)),"")))</f>
        <v/>
      </c>
      <c r="E449" s="15" t="str">
        <f>IF(OR(A449="",NOT(ISNUMBER(B449)),NOT(ISNUMBER(D449))),"",ROUND(B449*D449,2))</f>
        <v/>
      </c>
      <c r="F449" s="10" t="str">
        <f>IF(A449="","",IF(OR(ISNUMBER(MATCH(A449,'Ingredienti'!$A$5:$A$154,0)),ISNUMBER(MATCH(A449,'Ricette base'!$H$5:$H$19,0))),IF(NOT(ISNUMBER(D449)),"prezzo mancante",IF(NOT(ISNUMBER(B449)),"quantità mancante",IF(ISNUMBER(MATCH(A449,'Ingredienti'!$A$5:$A$154,0)),"",IF(INDEX('Ricette base'!$K$5:$K$19,MATCH(A449,'Ricette base'!$H$5:$H$19,0))&gt;0,"ricetta base incompleta","")))),"non trovato"))</f>
        <v/>
      </c>
      <c r="L449">
        <f>IF(F449="",0,1)</f>
        <v>0</v>
      </c>
    </row>
    <row r="450" spans="1:12" x14ac:dyDescent="0.25">
      <c r="A450" s="5"/>
      <c r="B450" s="12"/>
      <c r="C450" t="str">
        <f>IF(A450="","",IF(ISNUMBER(MATCH(A450,'Ingredienti'!$A$5:$A$154,0)),INDEX('Ingredienti'!$B$5:$B$154,MATCH(A450,'Ingredienti'!$A$5:$A$154,0)),IF(ISNUMBER(MATCH(A450,'Ricette base'!$H$5:$H$19,0)),INDEX('Ricette base'!$I$5:$I$19,MATCH(A450,'Ricette base'!$H$5:$H$19,0)),"")))</f>
        <v/>
      </c>
      <c r="D450" s="13" t="str">
        <f>IF(A450="","",IF(ISNUMBER(MATCH(A450,'Ingredienti'!$A$5:$A$154,0)),INDEX('Ingredienti'!$G$5:$G$154,MATCH(A450,'Ingredienti'!$A$5:$A$154,0)),IF(ISNUMBER(MATCH(A450,'Ricette base'!$H$5:$H$19,0)),INDEX('Ricette base'!$J$5:$J$19,MATCH(A450,'Ricette base'!$H$5:$H$19,0)),"")))</f>
        <v/>
      </c>
      <c r="E450" s="15" t="str">
        <f>IF(OR(A450="",NOT(ISNUMBER(B450)),NOT(ISNUMBER(D450))),"",ROUND(B450*D450,2))</f>
        <v/>
      </c>
      <c r="F450" s="10" t="str">
        <f>IF(A450="","",IF(OR(ISNUMBER(MATCH(A450,'Ingredienti'!$A$5:$A$154,0)),ISNUMBER(MATCH(A450,'Ricette base'!$H$5:$H$19,0))),IF(NOT(ISNUMBER(D450)),"prezzo mancante",IF(NOT(ISNUMBER(B450)),"quantità mancante",IF(ISNUMBER(MATCH(A450,'Ingredienti'!$A$5:$A$154,0)),"",IF(INDEX('Ricette base'!$K$5:$K$19,MATCH(A450,'Ricette base'!$H$5:$H$19,0))&gt;0,"ricetta base incompleta","")))),"non trovato"))</f>
        <v/>
      </c>
      <c r="L450">
        <f>IF(F450="",0,1)</f>
        <v>0</v>
      </c>
    </row>
    <row r="451" spans="1:12" x14ac:dyDescent="0.25">
      <c r="A451" s="5"/>
      <c r="B451" s="12"/>
      <c r="C451" t="str">
        <f>IF(A451="","",IF(ISNUMBER(MATCH(A451,'Ingredienti'!$A$5:$A$154,0)),INDEX('Ingredienti'!$B$5:$B$154,MATCH(A451,'Ingredienti'!$A$5:$A$154,0)),IF(ISNUMBER(MATCH(A451,'Ricette base'!$H$5:$H$19,0)),INDEX('Ricette base'!$I$5:$I$19,MATCH(A451,'Ricette base'!$H$5:$H$19,0)),"")))</f>
        <v/>
      </c>
      <c r="D451" s="13" t="str">
        <f>IF(A451="","",IF(ISNUMBER(MATCH(A451,'Ingredienti'!$A$5:$A$154,0)),INDEX('Ingredienti'!$G$5:$G$154,MATCH(A451,'Ingredienti'!$A$5:$A$154,0)),IF(ISNUMBER(MATCH(A451,'Ricette base'!$H$5:$H$19,0)),INDEX('Ricette base'!$J$5:$J$19,MATCH(A451,'Ricette base'!$H$5:$H$19,0)),"")))</f>
        <v/>
      </c>
      <c r="E451" s="15" t="str">
        <f>IF(OR(A451="",NOT(ISNUMBER(B451)),NOT(ISNUMBER(D451))),"",ROUND(B451*D451,2))</f>
        <v/>
      </c>
      <c r="F451" s="10" t="str">
        <f>IF(A451="","",IF(OR(ISNUMBER(MATCH(A451,'Ingredienti'!$A$5:$A$154,0)),ISNUMBER(MATCH(A451,'Ricette base'!$H$5:$H$19,0))),IF(NOT(ISNUMBER(D451)),"prezzo mancante",IF(NOT(ISNUMBER(B451)),"quantità mancante",IF(ISNUMBER(MATCH(A451,'Ingredienti'!$A$5:$A$154,0)),"",IF(INDEX('Ricette base'!$K$5:$K$19,MATCH(A451,'Ricette base'!$H$5:$H$19,0))&gt;0,"ricetta base incompleta","")))),"non trovato"))</f>
        <v/>
      </c>
      <c r="L451">
        <f>IF(F451="",0,1)</f>
        <v>0</v>
      </c>
    </row>
    <row r="452" spans="1:12" x14ac:dyDescent="0.25">
      <c r="A452" s="5"/>
      <c r="B452" s="12"/>
      <c r="C452" t="str">
        <f>IF(A452="","",IF(ISNUMBER(MATCH(A452,'Ingredienti'!$A$5:$A$154,0)),INDEX('Ingredienti'!$B$5:$B$154,MATCH(A452,'Ingredienti'!$A$5:$A$154,0)),IF(ISNUMBER(MATCH(A452,'Ricette base'!$H$5:$H$19,0)),INDEX('Ricette base'!$I$5:$I$19,MATCH(A452,'Ricette base'!$H$5:$H$19,0)),"")))</f>
        <v/>
      </c>
      <c r="D452" s="13" t="str">
        <f>IF(A452="","",IF(ISNUMBER(MATCH(A452,'Ingredienti'!$A$5:$A$154,0)),INDEX('Ingredienti'!$G$5:$G$154,MATCH(A452,'Ingredienti'!$A$5:$A$154,0)),IF(ISNUMBER(MATCH(A452,'Ricette base'!$H$5:$H$19,0)),INDEX('Ricette base'!$J$5:$J$19,MATCH(A452,'Ricette base'!$H$5:$H$19,0)),"")))</f>
        <v/>
      </c>
      <c r="E452" s="15" t="str">
        <f>IF(OR(A452="",NOT(ISNUMBER(B452)),NOT(ISNUMBER(D452))),"",ROUND(B452*D452,2))</f>
        <v/>
      </c>
      <c r="F452" s="10" t="str">
        <f>IF(A452="","",IF(OR(ISNUMBER(MATCH(A452,'Ingredienti'!$A$5:$A$154,0)),ISNUMBER(MATCH(A452,'Ricette base'!$H$5:$H$19,0))),IF(NOT(ISNUMBER(D452)),"prezzo mancante",IF(NOT(ISNUMBER(B452)),"quantità mancante",IF(ISNUMBER(MATCH(A452,'Ingredienti'!$A$5:$A$154,0)),"",IF(INDEX('Ricette base'!$K$5:$K$19,MATCH(A452,'Ricette base'!$H$5:$H$19,0))&gt;0,"ricetta base incompleta","")))),"non trovato"))</f>
        <v/>
      </c>
      <c r="L452">
        <f>IF(F452="",0,1)</f>
        <v>0</v>
      </c>
    </row>
    <row r="453" spans="1:12" x14ac:dyDescent="0.25">
      <c r="A453" s="5"/>
      <c r="B453" s="12"/>
      <c r="C453" t="str">
        <f>IF(A453="","",IF(ISNUMBER(MATCH(A453,'Ingredienti'!$A$5:$A$154,0)),INDEX('Ingredienti'!$B$5:$B$154,MATCH(A453,'Ingredienti'!$A$5:$A$154,0)),IF(ISNUMBER(MATCH(A453,'Ricette base'!$H$5:$H$19,0)),INDEX('Ricette base'!$I$5:$I$19,MATCH(A453,'Ricette base'!$H$5:$H$19,0)),"")))</f>
        <v/>
      </c>
      <c r="D453" s="13" t="str">
        <f>IF(A453="","",IF(ISNUMBER(MATCH(A453,'Ingredienti'!$A$5:$A$154,0)),INDEX('Ingredienti'!$G$5:$G$154,MATCH(A453,'Ingredienti'!$A$5:$A$154,0)),IF(ISNUMBER(MATCH(A453,'Ricette base'!$H$5:$H$19,0)),INDEX('Ricette base'!$J$5:$J$19,MATCH(A453,'Ricette base'!$H$5:$H$19,0)),"")))</f>
        <v/>
      </c>
      <c r="E453" s="15" t="str">
        <f>IF(OR(A453="",NOT(ISNUMBER(B453)),NOT(ISNUMBER(D453))),"",ROUND(B453*D453,2))</f>
        <v/>
      </c>
      <c r="F453" s="10" t="str">
        <f>IF(A453="","",IF(OR(ISNUMBER(MATCH(A453,'Ingredienti'!$A$5:$A$154,0)),ISNUMBER(MATCH(A453,'Ricette base'!$H$5:$H$19,0))),IF(NOT(ISNUMBER(D453)),"prezzo mancante",IF(NOT(ISNUMBER(B453)),"quantità mancante",IF(ISNUMBER(MATCH(A453,'Ingredienti'!$A$5:$A$154,0)),"",IF(INDEX('Ricette base'!$K$5:$K$19,MATCH(A453,'Ricette base'!$H$5:$H$19,0))&gt;0,"ricetta base incompleta","")))),"non trovato"))</f>
        <v/>
      </c>
      <c r="L453">
        <f>IF(F453="",0,1)</f>
        <v>0</v>
      </c>
    </row>
    <row r="454" spans="1:12" x14ac:dyDescent="0.25">
      <c r="A454" s="5"/>
      <c r="B454" s="12"/>
      <c r="C454" t="str">
        <f>IF(A454="","",IF(ISNUMBER(MATCH(A454,'Ingredienti'!$A$5:$A$154,0)),INDEX('Ingredienti'!$B$5:$B$154,MATCH(A454,'Ingredienti'!$A$5:$A$154,0)),IF(ISNUMBER(MATCH(A454,'Ricette base'!$H$5:$H$19,0)),INDEX('Ricette base'!$I$5:$I$19,MATCH(A454,'Ricette base'!$H$5:$H$19,0)),"")))</f>
        <v/>
      </c>
      <c r="D454" s="13" t="str">
        <f>IF(A454="","",IF(ISNUMBER(MATCH(A454,'Ingredienti'!$A$5:$A$154,0)),INDEX('Ingredienti'!$G$5:$G$154,MATCH(A454,'Ingredienti'!$A$5:$A$154,0)),IF(ISNUMBER(MATCH(A454,'Ricette base'!$H$5:$H$19,0)),INDEX('Ricette base'!$J$5:$J$19,MATCH(A454,'Ricette base'!$H$5:$H$19,0)),"")))</f>
        <v/>
      </c>
      <c r="E454" s="15" t="str">
        <f>IF(OR(A454="",NOT(ISNUMBER(B454)),NOT(ISNUMBER(D454))),"",ROUND(B454*D454,2))</f>
        <v/>
      </c>
      <c r="F454" s="10" t="str">
        <f>IF(A454="","",IF(OR(ISNUMBER(MATCH(A454,'Ingredienti'!$A$5:$A$154,0)),ISNUMBER(MATCH(A454,'Ricette base'!$H$5:$H$19,0))),IF(NOT(ISNUMBER(D454)),"prezzo mancante",IF(NOT(ISNUMBER(B454)),"quantità mancante",IF(ISNUMBER(MATCH(A454,'Ingredienti'!$A$5:$A$154,0)),"",IF(INDEX('Ricette base'!$K$5:$K$19,MATCH(A454,'Ricette base'!$H$5:$H$19,0))&gt;0,"ricetta base incompleta","")))),"non trovato"))</f>
        <v/>
      </c>
      <c r="L454">
        <f>IF(F454="",0,1)</f>
        <v>0</v>
      </c>
    </row>
    <row r="455" spans="1:12" x14ac:dyDescent="0.25">
      <c r="A455" s="5"/>
      <c r="B455" s="12"/>
      <c r="C455" t="str">
        <f>IF(A455="","",IF(ISNUMBER(MATCH(A455,'Ingredienti'!$A$5:$A$154,0)),INDEX('Ingredienti'!$B$5:$B$154,MATCH(A455,'Ingredienti'!$A$5:$A$154,0)),IF(ISNUMBER(MATCH(A455,'Ricette base'!$H$5:$H$19,0)),INDEX('Ricette base'!$I$5:$I$19,MATCH(A455,'Ricette base'!$H$5:$H$19,0)),"")))</f>
        <v/>
      </c>
      <c r="D455" s="13" t="str">
        <f>IF(A455="","",IF(ISNUMBER(MATCH(A455,'Ingredienti'!$A$5:$A$154,0)),INDEX('Ingredienti'!$G$5:$G$154,MATCH(A455,'Ingredienti'!$A$5:$A$154,0)),IF(ISNUMBER(MATCH(A455,'Ricette base'!$H$5:$H$19,0)),INDEX('Ricette base'!$J$5:$J$19,MATCH(A455,'Ricette base'!$H$5:$H$19,0)),"")))</f>
        <v/>
      </c>
      <c r="E455" s="15" t="str">
        <f>IF(OR(A455="",NOT(ISNUMBER(B455)),NOT(ISNUMBER(D455))),"",ROUND(B455*D455,2))</f>
        <v/>
      </c>
      <c r="F455" s="10" t="str">
        <f>IF(A455="","",IF(OR(ISNUMBER(MATCH(A455,'Ingredienti'!$A$5:$A$154,0)),ISNUMBER(MATCH(A455,'Ricette base'!$H$5:$H$19,0))),IF(NOT(ISNUMBER(D455)),"prezzo mancante",IF(NOT(ISNUMBER(B455)),"quantità mancante",IF(ISNUMBER(MATCH(A455,'Ingredienti'!$A$5:$A$154,0)),"",IF(INDEX('Ricette base'!$K$5:$K$19,MATCH(A455,'Ricette base'!$H$5:$H$19,0))&gt;0,"ricetta base incompleta","")))),"non trovato"))</f>
        <v/>
      </c>
      <c r="L455">
        <f>IF(F455="",0,1)</f>
        <v>0</v>
      </c>
    </row>
    <row r="456" spans="1:12" x14ac:dyDescent="0.25">
      <c r="A456" s="5"/>
      <c r="B456" s="12"/>
      <c r="C456" t="str">
        <f>IF(A456="","",IF(ISNUMBER(MATCH(A456,'Ingredienti'!$A$5:$A$154,0)),INDEX('Ingredienti'!$B$5:$B$154,MATCH(A456,'Ingredienti'!$A$5:$A$154,0)),IF(ISNUMBER(MATCH(A456,'Ricette base'!$H$5:$H$19,0)),INDEX('Ricette base'!$I$5:$I$19,MATCH(A456,'Ricette base'!$H$5:$H$19,0)),"")))</f>
        <v/>
      </c>
      <c r="D456" s="13" t="str">
        <f>IF(A456="","",IF(ISNUMBER(MATCH(A456,'Ingredienti'!$A$5:$A$154,0)),INDEX('Ingredienti'!$G$5:$G$154,MATCH(A456,'Ingredienti'!$A$5:$A$154,0)),IF(ISNUMBER(MATCH(A456,'Ricette base'!$H$5:$H$19,0)),INDEX('Ricette base'!$J$5:$J$19,MATCH(A456,'Ricette base'!$H$5:$H$19,0)),"")))</f>
        <v/>
      </c>
      <c r="E456" s="15" t="str">
        <f>IF(OR(A456="",NOT(ISNUMBER(B456)),NOT(ISNUMBER(D456))),"",ROUND(B456*D456,2))</f>
        <v/>
      </c>
      <c r="F456" s="10" t="str">
        <f>IF(A456="","",IF(OR(ISNUMBER(MATCH(A456,'Ingredienti'!$A$5:$A$154,0)),ISNUMBER(MATCH(A456,'Ricette base'!$H$5:$H$19,0))),IF(NOT(ISNUMBER(D456)),"prezzo mancante",IF(NOT(ISNUMBER(B456)),"quantità mancante",IF(ISNUMBER(MATCH(A456,'Ingredienti'!$A$5:$A$154,0)),"",IF(INDEX('Ricette base'!$K$5:$K$19,MATCH(A456,'Ricette base'!$H$5:$H$19,0))&gt;0,"ricetta base incompleta","")))),"non trovato"))</f>
        <v/>
      </c>
      <c r="L456">
        <f>IF(F456="",0,1)</f>
        <v>0</v>
      </c>
    </row>
    <row r="457" spans="1:12" x14ac:dyDescent="0.25">
      <c r="A457" s="5"/>
      <c r="B457" s="12"/>
      <c r="C457" t="str">
        <f>IF(A457="","",IF(ISNUMBER(MATCH(A457,'Ingredienti'!$A$5:$A$154,0)),INDEX('Ingredienti'!$B$5:$B$154,MATCH(A457,'Ingredienti'!$A$5:$A$154,0)),IF(ISNUMBER(MATCH(A457,'Ricette base'!$H$5:$H$19,0)),INDEX('Ricette base'!$I$5:$I$19,MATCH(A457,'Ricette base'!$H$5:$H$19,0)),"")))</f>
        <v/>
      </c>
      <c r="D457" s="13" t="str">
        <f>IF(A457="","",IF(ISNUMBER(MATCH(A457,'Ingredienti'!$A$5:$A$154,0)),INDEX('Ingredienti'!$G$5:$G$154,MATCH(A457,'Ingredienti'!$A$5:$A$154,0)),IF(ISNUMBER(MATCH(A457,'Ricette base'!$H$5:$H$19,0)),INDEX('Ricette base'!$J$5:$J$19,MATCH(A457,'Ricette base'!$H$5:$H$19,0)),"")))</f>
        <v/>
      </c>
      <c r="E457" s="15" t="str">
        <f>IF(OR(A457="",NOT(ISNUMBER(B457)),NOT(ISNUMBER(D457))),"",ROUND(B457*D457,2))</f>
        <v/>
      </c>
      <c r="F457" s="10" t="str">
        <f>IF(A457="","",IF(OR(ISNUMBER(MATCH(A457,'Ingredienti'!$A$5:$A$154,0)),ISNUMBER(MATCH(A457,'Ricette base'!$H$5:$H$19,0))),IF(NOT(ISNUMBER(D457)),"prezzo mancante",IF(NOT(ISNUMBER(B457)),"quantità mancante",IF(ISNUMBER(MATCH(A457,'Ingredienti'!$A$5:$A$154,0)),"",IF(INDEX('Ricette base'!$K$5:$K$19,MATCH(A457,'Ricette base'!$H$5:$H$19,0))&gt;0,"ricetta base incompleta","")))),"non trovato"))</f>
        <v/>
      </c>
      <c r="L457">
        <f>IF(F457="",0,1)</f>
        <v>0</v>
      </c>
    </row>
    <row r="458" spans="1:12" x14ac:dyDescent="0.25">
      <c r="A458" s="5"/>
      <c r="B458" s="12"/>
      <c r="C458" t="str">
        <f>IF(A458="","",IF(ISNUMBER(MATCH(A458,'Ingredienti'!$A$5:$A$154,0)),INDEX('Ingredienti'!$B$5:$B$154,MATCH(A458,'Ingredienti'!$A$5:$A$154,0)),IF(ISNUMBER(MATCH(A458,'Ricette base'!$H$5:$H$19,0)),INDEX('Ricette base'!$I$5:$I$19,MATCH(A458,'Ricette base'!$H$5:$H$19,0)),"")))</f>
        <v/>
      </c>
      <c r="D458" s="13" t="str">
        <f>IF(A458="","",IF(ISNUMBER(MATCH(A458,'Ingredienti'!$A$5:$A$154,0)),INDEX('Ingredienti'!$G$5:$G$154,MATCH(A458,'Ingredienti'!$A$5:$A$154,0)),IF(ISNUMBER(MATCH(A458,'Ricette base'!$H$5:$H$19,0)),INDEX('Ricette base'!$J$5:$J$19,MATCH(A458,'Ricette base'!$H$5:$H$19,0)),"")))</f>
        <v/>
      </c>
      <c r="E458" s="15" t="str">
        <f>IF(OR(A458="",NOT(ISNUMBER(B458)),NOT(ISNUMBER(D458))),"",ROUND(B458*D458,2))</f>
        <v/>
      </c>
      <c r="F458" s="10" t="str">
        <f>IF(A458="","",IF(OR(ISNUMBER(MATCH(A458,'Ingredienti'!$A$5:$A$154,0)),ISNUMBER(MATCH(A458,'Ricette base'!$H$5:$H$19,0))),IF(NOT(ISNUMBER(D458)),"prezzo mancante",IF(NOT(ISNUMBER(B458)),"quantità mancante",IF(ISNUMBER(MATCH(A458,'Ingredienti'!$A$5:$A$154,0)),"",IF(INDEX('Ricette base'!$K$5:$K$19,MATCH(A458,'Ricette base'!$H$5:$H$19,0))&gt;0,"ricetta base incompleta","")))),"non trovato"))</f>
        <v/>
      </c>
      <c r="L458">
        <f>IF(F458="",0,1)</f>
        <v>0</v>
      </c>
    </row>
    <row r="459" spans="1:12" x14ac:dyDescent="0.25">
      <c r="A459" s="5"/>
      <c r="B459" s="12"/>
      <c r="C459" t="str">
        <f>IF(A459="","",IF(ISNUMBER(MATCH(A459,'Ingredienti'!$A$5:$A$154,0)),INDEX('Ingredienti'!$B$5:$B$154,MATCH(A459,'Ingredienti'!$A$5:$A$154,0)),IF(ISNUMBER(MATCH(A459,'Ricette base'!$H$5:$H$19,0)),INDEX('Ricette base'!$I$5:$I$19,MATCH(A459,'Ricette base'!$H$5:$H$19,0)),"")))</f>
        <v/>
      </c>
      <c r="D459" s="13" t="str">
        <f>IF(A459="","",IF(ISNUMBER(MATCH(A459,'Ingredienti'!$A$5:$A$154,0)),INDEX('Ingredienti'!$G$5:$G$154,MATCH(A459,'Ingredienti'!$A$5:$A$154,0)),IF(ISNUMBER(MATCH(A459,'Ricette base'!$H$5:$H$19,0)),INDEX('Ricette base'!$J$5:$J$19,MATCH(A459,'Ricette base'!$H$5:$H$19,0)),"")))</f>
        <v/>
      </c>
      <c r="E459" s="15" t="str">
        <f>IF(OR(A459="",NOT(ISNUMBER(B459)),NOT(ISNUMBER(D459))),"",ROUND(B459*D459,2))</f>
        <v/>
      </c>
      <c r="F459" s="10" t="str">
        <f>IF(A459="","",IF(OR(ISNUMBER(MATCH(A459,'Ingredienti'!$A$5:$A$154,0)),ISNUMBER(MATCH(A459,'Ricette base'!$H$5:$H$19,0))),IF(NOT(ISNUMBER(D459)),"prezzo mancante",IF(NOT(ISNUMBER(B459)),"quantità mancante",IF(ISNUMBER(MATCH(A459,'Ingredienti'!$A$5:$A$154,0)),"",IF(INDEX('Ricette base'!$K$5:$K$19,MATCH(A459,'Ricette base'!$H$5:$H$19,0))&gt;0,"ricetta base incompleta","")))),"non trovato"))</f>
        <v/>
      </c>
      <c r="L459">
        <f>IF(F459="",0,1)</f>
        <v>0</v>
      </c>
    </row>
    <row r="460" spans="1:12" x14ac:dyDescent="0.25">
      <c r="A460" s="5"/>
      <c r="B460" s="12"/>
      <c r="C460" t="str">
        <f>IF(A460="","",IF(ISNUMBER(MATCH(A460,'Ingredienti'!$A$5:$A$154,0)),INDEX('Ingredienti'!$B$5:$B$154,MATCH(A460,'Ingredienti'!$A$5:$A$154,0)),IF(ISNUMBER(MATCH(A460,'Ricette base'!$H$5:$H$19,0)),INDEX('Ricette base'!$I$5:$I$19,MATCH(A460,'Ricette base'!$H$5:$H$19,0)),"")))</f>
        <v/>
      </c>
      <c r="D460" s="13" t="str">
        <f>IF(A460="","",IF(ISNUMBER(MATCH(A460,'Ingredienti'!$A$5:$A$154,0)),INDEX('Ingredienti'!$G$5:$G$154,MATCH(A460,'Ingredienti'!$A$5:$A$154,0)),IF(ISNUMBER(MATCH(A460,'Ricette base'!$H$5:$H$19,0)),INDEX('Ricette base'!$J$5:$J$19,MATCH(A460,'Ricette base'!$H$5:$H$19,0)),"")))</f>
        <v/>
      </c>
      <c r="E460" s="15" t="str">
        <f>IF(OR(A460="",NOT(ISNUMBER(B460)),NOT(ISNUMBER(D460))),"",ROUND(B460*D460,2))</f>
        <v/>
      </c>
      <c r="F460" s="10" t="str">
        <f>IF(A460="","",IF(OR(ISNUMBER(MATCH(A460,'Ingredienti'!$A$5:$A$154,0)),ISNUMBER(MATCH(A460,'Ricette base'!$H$5:$H$19,0))),IF(NOT(ISNUMBER(D460)),"prezzo mancante",IF(NOT(ISNUMBER(B460)),"quantità mancante",IF(ISNUMBER(MATCH(A460,'Ingredienti'!$A$5:$A$154,0)),"",IF(INDEX('Ricette base'!$K$5:$K$19,MATCH(A460,'Ricette base'!$H$5:$H$19,0))&gt;0,"ricetta base incompleta","")))),"non trovato"))</f>
        <v/>
      </c>
      <c r="L460">
        <f>IF(F460="",0,1)</f>
        <v>0</v>
      </c>
    </row>
    <row r="461" spans="1:12" x14ac:dyDescent="0.25">
      <c r="A461" s="5"/>
      <c r="B461" s="12"/>
      <c r="C461" t="str">
        <f>IF(A461="","",IF(ISNUMBER(MATCH(A461,'Ingredienti'!$A$5:$A$154,0)),INDEX('Ingredienti'!$B$5:$B$154,MATCH(A461,'Ingredienti'!$A$5:$A$154,0)),IF(ISNUMBER(MATCH(A461,'Ricette base'!$H$5:$H$19,0)),INDEX('Ricette base'!$I$5:$I$19,MATCH(A461,'Ricette base'!$H$5:$H$19,0)),"")))</f>
        <v/>
      </c>
      <c r="D461" s="13" t="str">
        <f>IF(A461="","",IF(ISNUMBER(MATCH(A461,'Ingredienti'!$A$5:$A$154,0)),INDEX('Ingredienti'!$G$5:$G$154,MATCH(A461,'Ingredienti'!$A$5:$A$154,0)),IF(ISNUMBER(MATCH(A461,'Ricette base'!$H$5:$H$19,0)),INDEX('Ricette base'!$J$5:$J$19,MATCH(A461,'Ricette base'!$H$5:$H$19,0)),"")))</f>
        <v/>
      </c>
      <c r="E461" s="15" t="str">
        <f>IF(OR(A461="",NOT(ISNUMBER(B461)),NOT(ISNUMBER(D461))),"",ROUND(B461*D461,2))</f>
        <v/>
      </c>
      <c r="F461" s="10" t="str">
        <f>IF(A461="","",IF(OR(ISNUMBER(MATCH(A461,'Ingredienti'!$A$5:$A$154,0)),ISNUMBER(MATCH(A461,'Ricette base'!$H$5:$H$19,0))),IF(NOT(ISNUMBER(D461)),"prezzo mancante",IF(NOT(ISNUMBER(B461)),"quantità mancante",IF(ISNUMBER(MATCH(A461,'Ingredienti'!$A$5:$A$154,0)),"",IF(INDEX('Ricette base'!$K$5:$K$19,MATCH(A461,'Ricette base'!$H$5:$H$19,0))&gt;0,"ricetta base incompleta","")))),"non trovato"))</f>
        <v/>
      </c>
      <c r="L461">
        <f>IF(F461="",0,1)</f>
        <v>0</v>
      </c>
    </row>
    <row r="462" spans="1:5" x14ac:dyDescent="0.25">
      <c r="A462" s="16" t="s">
        <v>47</v>
      </c>
      <c r="E462" s="9" t="str">
        <f>IF(A445="","",ROUND(SUM(E447:E461),2))</f>
        <v/>
      </c>
    </row>
    <row r="463" spans="1:5" x14ac:dyDescent="0.25">
      <c r="A463" s="16" t="s">
        <v>50</v>
      </c>
      <c r="E463" s="9" t="str">
        <f>IF(OR(A445="",NOT(ISNUMBER(C445))),"",IF(C445&lt;=0,"",ROUND(E462/C445,2)))</f>
        <v/>
      </c>
    </row>
    <row r="465" spans="1:5" x14ac:dyDescent="0.25">
      <c r="A465" s="11"/>
      <c r="B465" s="2" t="s">
        <v>52</v>
      </c>
      <c r="C465" s="5"/>
      <c r="D465" s="2" t="str">
        <f>IF(C465=1,"porzione","porzioni")</f>
        <v>porzioni</v>
      </c>
      <c r="E465" s="10" t="str">
        <f>IF(A465="","",IF(COUNTIF($H$5:$H$34,A465)&gt;1,"nome doppio, conta solo il primo",IF(NOT(ISNUMBER(C465)),"«dà … porzioni» mancante",IF(C465&lt;=0,"«dà … porzioni» mancante",IF(SUM(L467:L481)&gt;0,"controllare le righe con avviso","")))))</f>
        <v/>
      </c>
    </row>
    <row r="466" spans="1:6" x14ac:dyDescent="0.25">
      <c r="A466" s="4" t="s">
        <v>43</v>
      </c>
      <c r="B466" s="4" t="s">
        <v>44</v>
      </c>
      <c r="C466" s="4" t="s">
        <v>18</v>
      </c>
      <c r="D466" s="4" t="s">
        <v>45</v>
      </c>
      <c r="E466" s="4" t="s">
        <v>46</v>
      </c>
      <c r="F466" s="4" t="s">
        <v>24</v>
      </c>
    </row>
    <row r="467" spans="1:12" x14ac:dyDescent="0.25">
      <c r="A467" s="5"/>
      <c r="B467" s="12"/>
      <c r="C467" t="str">
        <f>IF(A467="","",IF(ISNUMBER(MATCH(A467,'Ingredienti'!$A$5:$A$154,0)),INDEX('Ingredienti'!$B$5:$B$154,MATCH(A467,'Ingredienti'!$A$5:$A$154,0)),IF(ISNUMBER(MATCH(A467,'Ricette base'!$H$5:$H$19,0)),INDEX('Ricette base'!$I$5:$I$19,MATCH(A467,'Ricette base'!$H$5:$H$19,0)),"")))</f>
        <v/>
      </c>
      <c r="D467" s="13" t="str">
        <f>IF(A467="","",IF(ISNUMBER(MATCH(A467,'Ingredienti'!$A$5:$A$154,0)),INDEX('Ingredienti'!$G$5:$G$154,MATCH(A467,'Ingredienti'!$A$5:$A$154,0)),IF(ISNUMBER(MATCH(A467,'Ricette base'!$H$5:$H$19,0)),INDEX('Ricette base'!$J$5:$J$19,MATCH(A467,'Ricette base'!$H$5:$H$19,0)),"")))</f>
        <v/>
      </c>
      <c r="E467" s="15" t="str">
        <f>IF(OR(A467="",NOT(ISNUMBER(B467)),NOT(ISNUMBER(D467))),"",ROUND(B467*D467,2))</f>
        <v/>
      </c>
      <c r="F467" s="10" t="str">
        <f>IF(A467="","",IF(OR(ISNUMBER(MATCH(A467,'Ingredienti'!$A$5:$A$154,0)),ISNUMBER(MATCH(A467,'Ricette base'!$H$5:$H$19,0))),IF(NOT(ISNUMBER(D467)),"prezzo mancante",IF(NOT(ISNUMBER(B467)),"quantità mancante",IF(ISNUMBER(MATCH(A467,'Ingredienti'!$A$5:$A$154,0)),"",IF(INDEX('Ricette base'!$K$5:$K$19,MATCH(A467,'Ricette base'!$H$5:$H$19,0))&gt;0,"ricetta base incompleta","")))),"non trovato"))</f>
        <v/>
      </c>
      <c r="L467">
        <f>IF(F467="",0,1)</f>
        <v>0</v>
      </c>
    </row>
    <row r="468" spans="1:12" x14ac:dyDescent="0.25">
      <c r="A468" s="5"/>
      <c r="B468" s="12"/>
      <c r="C468" t="str">
        <f>IF(A468="","",IF(ISNUMBER(MATCH(A468,'Ingredienti'!$A$5:$A$154,0)),INDEX('Ingredienti'!$B$5:$B$154,MATCH(A468,'Ingredienti'!$A$5:$A$154,0)),IF(ISNUMBER(MATCH(A468,'Ricette base'!$H$5:$H$19,0)),INDEX('Ricette base'!$I$5:$I$19,MATCH(A468,'Ricette base'!$H$5:$H$19,0)),"")))</f>
        <v/>
      </c>
      <c r="D468" s="13" t="str">
        <f>IF(A468="","",IF(ISNUMBER(MATCH(A468,'Ingredienti'!$A$5:$A$154,0)),INDEX('Ingredienti'!$G$5:$G$154,MATCH(A468,'Ingredienti'!$A$5:$A$154,0)),IF(ISNUMBER(MATCH(A468,'Ricette base'!$H$5:$H$19,0)),INDEX('Ricette base'!$J$5:$J$19,MATCH(A468,'Ricette base'!$H$5:$H$19,0)),"")))</f>
        <v/>
      </c>
      <c r="E468" s="15" t="str">
        <f>IF(OR(A468="",NOT(ISNUMBER(B468)),NOT(ISNUMBER(D468))),"",ROUND(B468*D468,2))</f>
        <v/>
      </c>
      <c r="F468" s="10" t="str">
        <f>IF(A468="","",IF(OR(ISNUMBER(MATCH(A468,'Ingredienti'!$A$5:$A$154,0)),ISNUMBER(MATCH(A468,'Ricette base'!$H$5:$H$19,0))),IF(NOT(ISNUMBER(D468)),"prezzo mancante",IF(NOT(ISNUMBER(B468)),"quantità mancante",IF(ISNUMBER(MATCH(A468,'Ingredienti'!$A$5:$A$154,0)),"",IF(INDEX('Ricette base'!$K$5:$K$19,MATCH(A468,'Ricette base'!$H$5:$H$19,0))&gt;0,"ricetta base incompleta","")))),"non trovato"))</f>
        <v/>
      </c>
      <c r="L468">
        <f>IF(F468="",0,1)</f>
        <v>0</v>
      </c>
    </row>
    <row r="469" spans="1:12" x14ac:dyDescent="0.25">
      <c r="A469" s="5"/>
      <c r="B469" s="12"/>
      <c r="C469" t="str">
        <f>IF(A469="","",IF(ISNUMBER(MATCH(A469,'Ingredienti'!$A$5:$A$154,0)),INDEX('Ingredienti'!$B$5:$B$154,MATCH(A469,'Ingredienti'!$A$5:$A$154,0)),IF(ISNUMBER(MATCH(A469,'Ricette base'!$H$5:$H$19,0)),INDEX('Ricette base'!$I$5:$I$19,MATCH(A469,'Ricette base'!$H$5:$H$19,0)),"")))</f>
        <v/>
      </c>
      <c r="D469" s="13" t="str">
        <f>IF(A469="","",IF(ISNUMBER(MATCH(A469,'Ingredienti'!$A$5:$A$154,0)),INDEX('Ingredienti'!$G$5:$G$154,MATCH(A469,'Ingredienti'!$A$5:$A$154,0)),IF(ISNUMBER(MATCH(A469,'Ricette base'!$H$5:$H$19,0)),INDEX('Ricette base'!$J$5:$J$19,MATCH(A469,'Ricette base'!$H$5:$H$19,0)),"")))</f>
        <v/>
      </c>
      <c r="E469" s="15" t="str">
        <f>IF(OR(A469="",NOT(ISNUMBER(B469)),NOT(ISNUMBER(D469))),"",ROUND(B469*D469,2))</f>
        <v/>
      </c>
      <c r="F469" s="10" t="str">
        <f>IF(A469="","",IF(OR(ISNUMBER(MATCH(A469,'Ingredienti'!$A$5:$A$154,0)),ISNUMBER(MATCH(A469,'Ricette base'!$H$5:$H$19,0))),IF(NOT(ISNUMBER(D469)),"prezzo mancante",IF(NOT(ISNUMBER(B469)),"quantità mancante",IF(ISNUMBER(MATCH(A469,'Ingredienti'!$A$5:$A$154,0)),"",IF(INDEX('Ricette base'!$K$5:$K$19,MATCH(A469,'Ricette base'!$H$5:$H$19,0))&gt;0,"ricetta base incompleta","")))),"non trovato"))</f>
        <v/>
      </c>
      <c r="L469">
        <f>IF(F469="",0,1)</f>
        <v>0</v>
      </c>
    </row>
    <row r="470" spans="1:12" x14ac:dyDescent="0.25">
      <c r="A470" s="5"/>
      <c r="B470" s="12"/>
      <c r="C470" t="str">
        <f>IF(A470="","",IF(ISNUMBER(MATCH(A470,'Ingredienti'!$A$5:$A$154,0)),INDEX('Ingredienti'!$B$5:$B$154,MATCH(A470,'Ingredienti'!$A$5:$A$154,0)),IF(ISNUMBER(MATCH(A470,'Ricette base'!$H$5:$H$19,0)),INDEX('Ricette base'!$I$5:$I$19,MATCH(A470,'Ricette base'!$H$5:$H$19,0)),"")))</f>
        <v/>
      </c>
      <c r="D470" s="13" t="str">
        <f>IF(A470="","",IF(ISNUMBER(MATCH(A470,'Ingredienti'!$A$5:$A$154,0)),INDEX('Ingredienti'!$G$5:$G$154,MATCH(A470,'Ingredienti'!$A$5:$A$154,0)),IF(ISNUMBER(MATCH(A470,'Ricette base'!$H$5:$H$19,0)),INDEX('Ricette base'!$J$5:$J$19,MATCH(A470,'Ricette base'!$H$5:$H$19,0)),"")))</f>
        <v/>
      </c>
      <c r="E470" s="15" t="str">
        <f>IF(OR(A470="",NOT(ISNUMBER(B470)),NOT(ISNUMBER(D470))),"",ROUND(B470*D470,2))</f>
        <v/>
      </c>
      <c r="F470" s="10" t="str">
        <f>IF(A470="","",IF(OR(ISNUMBER(MATCH(A470,'Ingredienti'!$A$5:$A$154,0)),ISNUMBER(MATCH(A470,'Ricette base'!$H$5:$H$19,0))),IF(NOT(ISNUMBER(D470)),"prezzo mancante",IF(NOT(ISNUMBER(B470)),"quantità mancante",IF(ISNUMBER(MATCH(A470,'Ingredienti'!$A$5:$A$154,0)),"",IF(INDEX('Ricette base'!$K$5:$K$19,MATCH(A470,'Ricette base'!$H$5:$H$19,0))&gt;0,"ricetta base incompleta","")))),"non trovato"))</f>
        <v/>
      </c>
      <c r="L470">
        <f>IF(F470="",0,1)</f>
        <v>0</v>
      </c>
    </row>
    <row r="471" spans="1:12" x14ac:dyDescent="0.25">
      <c r="A471" s="5"/>
      <c r="B471" s="12"/>
      <c r="C471" t="str">
        <f>IF(A471="","",IF(ISNUMBER(MATCH(A471,'Ingredienti'!$A$5:$A$154,0)),INDEX('Ingredienti'!$B$5:$B$154,MATCH(A471,'Ingredienti'!$A$5:$A$154,0)),IF(ISNUMBER(MATCH(A471,'Ricette base'!$H$5:$H$19,0)),INDEX('Ricette base'!$I$5:$I$19,MATCH(A471,'Ricette base'!$H$5:$H$19,0)),"")))</f>
        <v/>
      </c>
      <c r="D471" s="13" t="str">
        <f>IF(A471="","",IF(ISNUMBER(MATCH(A471,'Ingredienti'!$A$5:$A$154,0)),INDEX('Ingredienti'!$G$5:$G$154,MATCH(A471,'Ingredienti'!$A$5:$A$154,0)),IF(ISNUMBER(MATCH(A471,'Ricette base'!$H$5:$H$19,0)),INDEX('Ricette base'!$J$5:$J$19,MATCH(A471,'Ricette base'!$H$5:$H$19,0)),"")))</f>
        <v/>
      </c>
      <c r="E471" s="15" t="str">
        <f>IF(OR(A471="",NOT(ISNUMBER(B471)),NOT(ISNUMBER(D471))),"",ROUND(B471*D471,2))</f>
        <v/>
      </c>
      <c r="F471" s="10" t="str">
        <f>IF(A471="","",IF(OR(ISNUMBER(MATCH(A471,'Ingredienti'!$A$5:$A$154,0)),ISNUMBER(MATCH(A471,'Ricette base'!$H$5:$H$19,0))),IF(NOT(ISNUMBER(D471)),"prezzo mancante",IF(NOT(ISNUMBER(B471)),"quantità mancante",IF(ISNUMBER(MATCH(A471,'Ingredienti'!$A$5:$A$154,0)),"",IF(INDEX('Ricette base'!$K$5:$K$19,MATCH(A471,'Ricette base'!$H$5:$H$19,0))&gt;0,"ricetta base incompleta","")))),"non trovato"))</f>
        <v/>
      </c>
      <c r="L471">
        <f>IF(F471="",0,1)</f>
        <v>0</v>
      </c>
    </row>
    <row r="472" spans="1:12" x14ac:dyDescent="0.25">
      <c r="A472" s="5"/>
      <c r="B472" s="12"/>
      <c r="C472" t="str">
        <f>IF(A472="","",IF(ISNUMBER(MATCH(A472,'Ingredienti'!$A$5:$A$154,0)),INDEX('Ingredienti'!$B$5:$B$154,MATCH(A472,'Ingredienti'!$A$5:$A$154,0)),IF(ISNUMBER(MATCH(A472,'Ricette base'!$H$5:$H$19,0)),INDEX('Ricette base'!$I$5:$I$19,MATCH(A472,'Ricette base'!$H$5:$H$19,0)),"")))</f>
        <v/>
      </c>
      <c r="D472" s="13" t="str">
        <f>IF(A472="","",IF(ISNUMBER(MATCH(A472,'Ingredienti'!$A$5:$A$154,0)),INDEX('Ingredienti'!$G$5:$G$154,MATCH(A472,'Ingredienti'!$A$5:$A$154,0)),IF(ISNUMBER(MATCH(A472,'Ricette base'!$H$5:$H$19,0)),INDEX('Ricette base'!$J$5:$J$19,MATCH(A472,'Ricette base'!$H$5:$H$19,0)),"")))</f>
        <v/>
      </c>
      <c r="E472" s="15" t="str">
        <f>IF(OR(A472="",NOT(ISNUMBER(B472)),NOT(ISNUMBER(D472))),"",ROUND(B472*D472,2))</f>
        <v/>
      </c>
      <c r="F472" s="10" t="str">
        <f>IF(A472="","",IF(OR(ISNUMBER(MATCH(A472,'Ingredienti'!$A$5:$A$154,0)),ISNUMBER(MATCH(A472,'Ricette base'!$H$5:$H$19,0))),IF(NOT(ISNUMBER(D472)),"prezzo mancante",IF(NOT(ISNUMBER(B472)),"quantità mancante",IF(ISNUMBER(MATCH(A472,'Ingredienti'!$A$5:$A$154,0)),"",IF(INDEX('Ricette base'!$K$5:$K$19,MATCH(A472,'Ricette base'!$H$5:$H$19,0))&gt;0,"ricetta base incompleta","")))),"non trovato"))</f>
        <v/>
      </c>
      <c r="L472">
        <f>IF(F472="",0,1)</f>
        <v>0</v>
      </c>
    </row>
    <row r="473" spans="1:12" x14ac:dyDescent="0.25">
      <c r="A473" s="5"/>
      <c r="B473" s="12"/>
      <c r="C473" t="str">
        <f>IF(A473="","",IF(ISNUMBER(MATCH(A473,'Ingredienti'!$A$5:$A$154,0)),INDEX('Ingredienti'!$B$5:$B$154,MATCH(A473,'Ingredienti'!$A$5:$A$154,0)),IF(ISNUMBER(MATCH(A473,'Ricette base'!$H$5:$H$19,0)),INDEX('Ricette base'!$I$5:$I$19,MATCH(A473,'Ricette base'!$H$5:$H$19,0)),"")))</f>
        <v/>
      </c>
      <c r="D473" s="13" t="str">
        <f>IF(A473="","",IF(ISNUMBER(MATCH(A473,'Ingredienti'!$A$5:$A$154,0)),INDEX('Ingredienti'!$G$5:$G$154,MATCH(A473,'Ingredienti'!$A$5:$A$154,0)),IF(ISNUMBER(MATCH(A473,'Ricette base'!$H$5:$H$19,0)),INDEX('Ricette base'!$J$5:$J$19,MATCH(A473,'Ricette base'!$H$5:$H$19,0)),"")))</f>
        <v/>
      </c>
      <c r="E473" s="15" t="str">
        <f>IF(OR(A473="",NOT(ISNUMBER(B473)),NOT(ISNUMBER(D473))),"",ROUND(B473*D473,2))</f>
        <v/>
      </c>
      <c r="F473" s="10" t="str">
        <f>IF(A473="","",IF(OR(ISNUMBER(MATCH(A473,'Ingredienti'!$A$5:$A$154,0)),ISNUMBER(MATCH(A473,'Ricette base'!$H$5:$H$19,0))),IF(NOT(ISNUMBER(D473)),"prezzo mancante",IF(NOT(ISNUMBER(B473)),"quantità mancante",IF(ISNUMBER(MATCH(A473,'Ingredienti'!$A$5:$A$154,0)),"",IF(INDEX('Ricette base'!$K$5:$K$19,MATCH(A473,'Ricette base'!$H$5:$H$19,0))&gt;0,"ricetta base incompleta","")))),"non trovato"))</f>
        <v/>
      </c>
      <c r="L473">
        <f>IF(F473="",0,1)</f>
        <v>0</v>
      </c>
    </row>
    <row r="474" spans="1:12" x14ac:dyDescent="0.25">
      <c r="A474" s="5"/>
      <c r="B474" s="12"/>
      <c r="C474" t="str">
        <f>IF(A474="","",IF(ISNUMBER(MATCH(A474,'Ingredienti'!$A$5:$A$154,0)),INDEX('Ingredienti'!$B$5:$B$154,MATCH(A474,'Ingredienti'!$A$5:$A$154,0)),IF(ISNUMBER(MATCH(A474,'Ricette base'!$H$5:$H$19,0)),INDEX('Ricette base'!$I$5:$I$19,MATCH(A474,'Ricette base'!$H$5:$H$19,0)),"")))</f>
        <v/>
      </c>
      <c r="D474" s="13" t="str">
        <f>IF(A474="","",IF(ISNUMBER(MATCH(A474,'Ingredienti'!$A$5:$A$154,0)),INDEX('Ingredienti'!$G$5:$G$154,MATCH(A474,'Ingredienti'!$A$5:$A$154,0)),IF(ISNUMBER(MATCH(A474,'Ricette base'!$H$5:$H$19,0)),INDEX('Ricette base'!$J$5:$J$19,MATCH(A474,'Ricette base'!$H$5:$H$19,0)),"")))</f>
        <v/>
      </c>
      <c r="E474" s="15" t="str">
        <f>IF(OR(A474="",NOT(ISNUMBER(B474)),NOT(ISNUMBER(D474))),"",ROUND(B474*D474,2))</f>
        <v/>
      </c>
      <c r="F474" s="10" t="str">
        <f>IF(A474="","",IF(OR(ISNUMBER(MATCH(A474,'Ingredienti'!$A$5:$A$154,0)),ISNUMBER(MATCH(A474,'Ricette base'!$H$5:$H$19,0))),IF(NOT(ISNUMBER(D474)),"prezzo mancante",IF(NOT(ISNUMBER(B474)),"quantità mancante",IF(ISNUMBER(MATCH(A474,'Ingredienti'!$A$5:$A$154,0)),"",IF(INDEX('Ricette base'!$K$5:$K$19,MATCH(A474,'Ricette base'!$H$5:$H$19,0))&gt;0,"ricetta base incompleta","")))),"non trovato"))</f>
        <v/>
      </c>
      <c r="L474">
        <f>IF(F474="",0,1)</f>
        <v>0</v>
      </c>
    </row>
    <row r="475" spans="1:12" x14ac:dyDescent="0.25">
      <c r="A475" s="5"/>
      <c r="B475" s="12"/>
      <c r="C475" t="str">
        <f>IF(A475="","",IF(ISNUMBER(MATCH(A475,'Ingredienti'!$A$5:$A$154,0)),INDEX('Ingredienti'!$B$5:$B$154,MATCH(A475,'Ingredienti'!$A$5:$A$154,0)),IF(ISNUMBER(MATCH(A475,'Ricette base'!$H$5:$H$19,0)),INDEX('Ricette base'!$I$5:$I$19,MATCH(A475,'Ricette base'!$H$5:$H$19,0)),"")))</f>
        <v/>
      </c>
      <c r="D475" s="13" t="str">
        <f>IF(A475="","",IF(ISNUMBER(MATCH(A475,'Ingredienti'!$A$5:$A$154,0)),INDEX('Ingredienti'!$G$5:$G$154,MATCH(A475,'Ingredienti'!$A$5:$A$154,0)),IF(ISNUMBER(MATCH(A475,'Ricette base'!$H$5:$H$19,0)),INDEX('Ricette base'!$J$5:$J$19,MATCH(A475,'Ricette base'!$H$5:$H$19,0)),"")))</f>
        <v/>
      </c>
      <c r="E475" s="15" t="str">
        <f>IF(OR(A475="",NOT(ISNUMBER(B475)),NOT(ISNUMBER(D475))),"",ROUND(B475*D475,2))</f>
        <v/>
      </c>
      <c r="F475" s="10" t="str">
        <f>IF(A475="","",IF(OR(ISNUMBER(MATCH(A475,'Ingredienti'!$A$5:$A$154,0)),ISNUMBER(MATCH(A475,'Ricette base'!$H$5:$H$19,0))),IF(NOT(ISNUMBER(D475)),"prezzo mancante",IF(NOT(ISNUMBER(B475)),"quantità mancante",IF(ISNUMBER(MATCH(A475,'Ingredienti'!$A$5:$A$154,0)),"",IF(INDEX('Ricette base'!$K$5:$K$19,MATCH(A475,'Ricette base'!$H$5:$H$19,0))&gt;0,"ricetta base incompleta","")))),"non trovato"))</f>
        <v/>
      </c>
      <c r="L475">
        <f>IF(F475="",0,1)</f>
        <v>0</v>
      </c>
    </row>
    <row r="476" spans="1:12" x14ac:dyDescent="0.25">
      <c r="A476" s="5"/>
      <c r="B476" s="12"/>
      <c r="C476" t="str">
        <f>IF(A476="","",IF(ISNUMBER(MATCH(A476,'Ingredienti'!$A$5:$A$154,0)),INDEX('Ingredienti'!$B$5:$B$154,MATCH(A476,'Ingredienti'!$A$5:$A$154,0)),IF(ISNUMBER(MATCH(A476,'Ricette base'!$H$5:$H$19,0)),INDEX('Ricette base'!$I$5:$I$19,MATCH(A476,'Ricette base'!$H$5:$H$19,0)),"")))</f>
        <v/>
      </c>
      <c r="D476" s="13" t="str">
        <f>IF(A476="","",IF(ISNUMBER(MATCH(A476,'Ingredienti'!$A$5:$A$154,0)),INDEX('Ingredienti'!$G$5:$G$154,MATCH(A476,'Ingredienti'!$A$5:$A$154,0)),IF(ISNUMBER(MATCH(A476,'Ricette base'!$H$5:$H$19,0)),INDEX('Ricette base'!$J$5:$J$19,MATCH(A476,'Ricette base'!$H$5:$H$19,0)),"")))</f>
        <v/>
      </c>
      <c r="E476" s="15" t="str">
        <f>IF(OR(A476="",NOT(ISNUMBER(B476)),NOT(ISNUMBER(D476))),"",ROUND(B476*D476,2))</f>
        <v/>
      </c>
      <c r="F476" s="10" t="str">
        <f>IF(A476="","",IF(OR(ISNUMBER(MATCH(A476,'Ingredienti'!$A$5:$A$154,0)),ISNUMBER(MATCH(A476,'Ricette base'!$H$5:$H$19,0))),IF(NOT(ISNUMBER(D476)),"prezzo mancante",IF(NOT(ISNUMBER(B476)),"quantità mancante",IF(ISNUMBER(MATCH(A476,'Ingredienti'!$A$5:$A$154,0)),"",IF(INDEX('Ricette base'!$K$5:$K$19,MATCH(A476,'Ricette base'!$H$5:$H$19,0))&gt;0,"ricetta base incompleta","")))),"non trovato"))</f>
        <v/>
      </c>
      <c r="L476">
        <f>IF(F476="",0,1)</f>
        <v>0</v>
      </c>
    </row>
    <row r="477" spans="1:12" x14ac:dyDescent="0.25">
      <c r="A477" s="5"/>
      <c r="B477" s="12"/>
      <c r="C477" t="str">
        <f>IF(A477="","",IF(ISNUMBER(MATCH(A477,'Ingredienti'!$A$5:$A$154,0)),INDEX('Ingredienti'!$B$5:$B$154,MATCH(A477,'Ingredienti'!$A$5:$A$154,0)),IF(ISNUMBER(MATCH(A477,'Ricette base'!$H$5:$H$19,0)),INDEX('Ricette base'!$I$5:$I$19,MATCH(A477,'Ricette base'!$H$5:$H$19,0)),"")))</f>
        <v/>
      </c>
      <c r="D477" s="13" t="str">
        <f>IF(A477="","",IF(ISNUMBER(MATCH(A477,'Ingredienti'!$A$5:$A$154,0)),INDEX('Ingredienti'!$G$5:$G$154,MATCH(A477,'Ingredienti'!$A$5:$A$154,0)),IF(ISNUMBER(MATCH(A477,'Ricette base'!$H$5:$H$19,0)),INDEX('Ricette base'!$J$5:$J$19,MATCH(A477,'Ricette base'!$H$5:$H$19,0)),"")))</f>
        <v/>
      </c>
      <c r="E477" s="15" t="str">
        <f>IF(OR(A477="",NOT(ISNUMBER(B477)),NOT(ISNUMBER(D477))),"",ROUND(B477*D477,2))</f>
        <v/>
      </c>
      <c r="F477" s="10" t="str">
        <f>IF(A477="","",IF(OR(ISNUMBER(MATCH(A477,'Ingredienti'!$A$5:$A$154,0)),ISNUMBER(MATCH(A477,'Ricette base'!$H$5:$H$19,0))),IF(NOT(ISNUMBER(D477)),"prezzo mancante",IF(NOT(ISNUMBER(B477)),"quantità mancante",IF(ISNUMBER(MATCH(A477,'Ingredienti'!$A$5:$A$154,0)),"",IF(INDEX('Ricette base'!$K$5:$K$19,MATCH(A477,'Ricette base'!$H$5:$H$19,0))&gt;0,"ricetta base incompleta","")))),"non trovato"))</f>
        <v/>
      </c>
      <c r="L477">
        <f>IF(F477="",0,1)</f>
        <v>0</v>
      </c>
    </row>
    <row r="478" spans="1:12" x14ac:dyDescent="0.25">
      <c r="A478" s="5"/>
      <c r="B478" s="12"/>
      <c r="C478" t="str">
        <f>IF(A478="","",IF(ISNUMBER(MATCH(A478,'Ingredienti'!$A$5:$A$154,0)),INDEX('Ingredienti'!$B$5:$B$154,MATCH(A478,'Ingredienti'!$A$5:$A$154,0)),IF(ISNUMBER(MATCH(A478,'Ricette base'!$H$5:$H$19,0)),INDEX('Ricette base'!$I$5:$I$19,MATCH(A478,'Ricette base'!$H$5:$H$19,0)),"")))</f>
        <v/>
      </c>
      <c r="D478" s="13" t="str">
        <f>IF(A478="","",IF(ISNUMBER(MATCH(A478,'Ingredienti'!$A$5:$A$154,0)),INDEX('Ingredienti'!$G$5:$G$154,MATCH(A478,'Ingredienti'!$A$5:$A$154,0)),IF(ISNUMBER(MATCH(A478,'Ricette base'!$H$5:$H$19,0)),INDEX('Ricette base'!$J$5:$J$19,MATCH(A478,'Ricette base'!$H$5:$H$19,0)),"")))</f>
        <v/>
      </c>
      <c r="E478" s="15" t="str">
        <f>IF(OR(A478="",NOT(ISNUMBER(B478)),NOT(ISNUMBER(D478))),"",ROUND(B478*D478,2))</f>
        <v/>
      </c>
      <c r="F478" s="10" t="str">
        <f>IF(A478="","",IF(OR(ISNUMBER(MATCH(A478,'Ingredienti'!$A$5:$A$154,0)),ISNUMBER(MATCH(A478,'Ricette base'!$H$5:$H$19,0))),IF(NOT(ISNUMBER(D478)),"prezzo mancante",IF(NOT(ISNUMBER(B478)),"quantità mancante",IF(ISNUMBER(MATCH(A478,'Ingredienti'!$A$5:$A$154,0)),"",IF(INDEX('Ricette base'!$K$5:$K$19,MATCH(A478,'Ricette base'!$H$5:$H$19,0))&gt;0,"ricetta base incompleta","")))),"non trovato"))</f>
        <v/>
      </c>
      <c r="L478">
        <f>IF(F478="",0,1)</f>
        <v>0</v>
      </c>
    </row>
    <row r="479" spans="1:12" x14ac:dyDescent="0.25">
      <c r="A479" s="5"/>
      <c r="B479" s="12"/>
      <c r="C479" t="str">
        <f>IF(A479="","",IF(ISNUMBER(MATCH(A479,'Ingredienti'!$A$5:$A$154,0)),INDEX('Ingredienti'!$B$5:$B$154,MATCH(A479,'Ingredienti'!$A$5:$A$154,0)),IF(ISNUMBER(MATCH(A479,'Ricette base'!$H$5:$H$19,0)),INDEX('Ricette base'!$I$5:$I$19,MATCH(A479,'Ricette base'!$H$5:$H$19,0)),"")))</f>
        <v/>
      </c>
      <c r="D479" s="13" t="str">
        <f>IF(A479="","",IF(ISNUMBER(MATCH(A479,'Ingredienti'!$A$5:$A$154,0)),INDEX('Ingredienti'!$G$5:$G$154,MATCH(A479,'Ingredienti'!$A$5:$A$154,0)),IF(ISNUMBER(MATCH(A479,'Ricette base'!$H$5:$H$19,0)),INDEX('Ricette base'!$J$5:$J$19,MATCH(A479,'Ricette base'!$H$5:$H$19,0)),"")))</f>
        <v/>
      </c>
      <c r="E479" s="15" t="str">
        <f>IF(OR(A479="",NOT(ISNUMBER(B479)),NOT(ISNUMBER(D479))),"",ROUND(B479*D479,2))</f>
        <v/>
      </c>
      <c r="F479" s="10" t="str">
        <f>IF(A479="","",IF(OR(ISNUMBER(MATCH(A479,'Ingredienti'!$A$5:$A$154,0)),ISNUMBER(MATCH(A479,'Ricette base'!$H$5:$H$19,0))),IF(NOT(ISNUMBER(D479)),"prezzo mancante",IF(NOT(ISNUMBER(B479)),"quantità mancante",IF(ISNUMBER(MATCH(A479,'Ingredienti'!$A$5:$A$154,0)),"",IF(INDEX('Ricette base'!$K$5:$K$19,MATCH(A479,'Ricette base'!$H$5:$H$19,0))&gt;0,"ricetta base incompleta","")))),"non trovato"))</f>
        <v/>
      </c>
      <c r="L479">
        <f>IF(F479="",0,1)</f>
        <v>0</v>
      </c>
    </row>
    <row r="480" spans="1:12" x14ac:dyDescent="0.25">
      <c r="A480" s="5"/>
      <c r="B480" s="12"/>
      <c r="C480" t="str">
        <f>IF(A480="","",IF(ISNUMBER(MATCH(A480,'Ingredienti'!$A$5:$A$154,0)),INDEX('Ingredienti'!$B$5:$B$154,MATCH(A480,'Ingredienti'!$A$5:$A$154,0)),IF(ISNUMBER(MATCH(A480,'Ricette base'!$H$5:$H$19,0)),INDEX('Ricette base'!$I$5:$I$19,MATCH(A480,'Ricette base'!$H$5:$H$19,0)),"")))</f>
        <v/>
      </c>
      <c r="D480" s="13" t="str">
        <f>IF(A480="","",IF(ISNUMBER(MATCH(A480,'Ingredienti'!$A$5:$A$154,0)),INDEX('Ingredienti'!$G$5:$G$154,MATCH(A480,'Ingredienti'!$A$5:$A$154,0)),IF(ISNUMBER(MATCH(A480,'Ricette base'!$H$5:$H$19,0)),INDEX('Ricette base'!$J$5:$J$19,MATCH(A480,'Ricette base'!$H$5:$H$19,0)),"")))</f>
        <v/>
      </c>
      <c r="E480" s="15" t="str">
        <f>IF(OR(A480="",NOT(ISNUMBER(B480)),NOT(ISNUMBER(D480))),"",ROUND(B480*D480,2))</f>
        <v/>
      </c>
      <c r="F480" s="10" t="str">
        <f>IF(A480="","",IF(OR(ISNUMBER(MATCH(A480,'Ingredienti'!$A$5:$A$154,0)),ISNUMBER(MATCH(A480,'Ricette base'!$H$5:$H$19,0))),IF(NOT(ISNUMBER(D480)),"prezzo mancante",IF(NOT(ISNUMBER(B480)),"quantità mancante",IF(ISNUMBER(MATCH(A480,'Ingredienti'!$A$5:$A$154,0)),"",IF(INDEX('Ricette base'!$K$5:$K$19,MATCH(A480,'Ricette base'!$H$5:$H$19,0))&gt;0,"ricetta base incompleta","")))),"non trovato"))</f>
        <v/>
      </c>
      <c r="L480">
        <f>IF(F480="",0,1)</f>
        <v>0</v>
      </c>
    </row>
    <row r="481" spans="1:12" x14ac:dyDescent="0.25">
      <c r="A481" s="5"/>
      <c r="B481" s="12"/>
      <c r="C481" t="str">
        <f>IF(A481="","",IF(ISNUMBER(MATCH(A481,'Ingredienti'!$A$5:$A$154,0)),INDEX('Ingredienti'!$B$5:$B$154,MATCH(A481,'Ingredienti'!$A$5:$A$154,0)),IF(ISNUMBER(MATCH(A481,'Ricette base'!$H$5:$H$19,0)),INDEX('Ricette base'!$I$5:$I$19,MATCH(A481,'Ricette base'!$H$5:$H$19,0)),"")))</f>
        <v/>
      </c>
      <c r="D481" s="13" t="str">
        <f>IF(A481="","",IF(ISNUMBER(MATCH(A481,'Ingredienti'!$A$5:$A$154,0)),INDEX('Ingredienti'!$G$5:$G$154,MATCH(A481,'Ingredienti'!$A$5:$A$154,0)),IF(ISNUMBER(MATCH(A481,'Ricette base'!$H$5:$H$19,0)),INDEX('Ricette base'!$J$5:$J$19,MATCH(A481,'Ricette base'!$H$5:$H$19,0)),"")))</f>
        <v/>
      </c>
      <c r="E481" s="15" t="str">
        <f>IF(OR(A481="",NOT(ISNUMBER(B481)),NOT(ISNUMBER(D481))),"",ROUND(B481*D481,2))</f>
        <v/>
      </c>
      <c r="F481" s="10" t="str">
        <f>IF(A481="","",IF(OR(ISNUMBER(MATCH(A481,'Ingredienti'!$A$5:$A$154,0)),ISNUMBER(MATCH(A481,'Ricette base'!$H$5:$H$19,0))),IF(NOT(ISNUMBER(D481)),"prezzo mancante",IF(NOT(ISNUMBER(B481)),"quantità mancante",IF(ISNUMBER(MATCH(A481,'Ingredienti'!$A$5:$A$154,0)),"",IF(INDEX('Ricette base'!$K$5:$K$19,MATCH(A481,'Ricette base'!$H$5:$H$19,0))&gt;0,"ricetta base incompleta","")))),"non trovato"))</f>
        <v/>
      </c>
      <c r="L481">
        <f>IF(F481="",0,1)</f>
        <v>0</v>
      </c>
    </row>
    <row r="482" spans="1:5" x14ac:dyDescent="0.25">
      <c r="A482" s="16" t="s">
        <v>47</v>
      </c>
      <c r="E482" s="9" t="str">
        <f>IF(A465="","",ROUND(SUM(E467:E481),2))</f>
        <v/>
      </c>
    </row>
    <row r="483" spans="1:5" x14ac:dyDescent="0.25">
      <c r="A483" s="16" t="s">
        <v>50</v>
      </c>
      <c r="E483" s="9" t="str">
        <f>IF(OR(A465="",NOT(ISNUMBER(C465))),"",IF(C465&lt;=0,"",ROUND(E482/C465,2)))</f>
        <v/>
      </c>
    </row>
    <row r="485" spans="1:5" x14ac:dyDescent="0.25">
      <c r="A485" s="11"/>
      <c r="B485" s="2" t="s">
        <v>52</v>
      </c>
      <c r="C485" s="5"/>
      <c r="D485" s="2" t="str">
        <f>IF(C485=1,"porzione","porzioni")</f>
        <v>porzioni</v>
      </c>
      <c r="E485" s="10" t="str">
        <f>IF(A485="","",IF(COUNTIF($H$5:$H$34,A485)&gt;1,"nome doppio, conta solo il primo",IF(NOT(ISNUMBER(C485)),"«dà … porzioni» mancante",IF(C485&lt;=0,"«dà … porzioni» mancante",IF(SUM(L487:L501)&gt;0,"controllare le righe con avviso","")))))</f>
        <v/>
      </c>
    </row>
    <row r="486" spans="1:6" x14ac:dyDescent="0.25">
      <c r="A486" s="4" t="s">
        <v>43</v>
      </c>
      <c r="B486" s="4" t="s">
        <v>44</v>
      </c>
      <c r="C486" s="4" t="s">
        <v>18</v>
      </c>
      <c r="D486" s="4" t="s">
        <v>45</v>
      </c>
      <c r="E486" s="4" t="s">
        <v>46</v>
      </c>
      <c r="F486" s="4" t="s">
        <v>24</v>
      </c>
    </row>
    <row r="487" spans="1:12" x14ac:dyDescent="0.25">
      <c r="A487" s="5"/>
      <c r="B487" s="12"/>
      <c r="C487" t="str">
        <f>IF(A487="","",IF(ISNUMBER(MATCH(A487,'Ingredienti'!$A$5:$A$154,0)),INDEX('Ingredienti'!$B$5:$B$154,MATCH(A487,'Ingredienti'!$A$5:$A$154,0)),IF(ISNUMBER(MATCH(A487,'Ricette base'!$H$5:$H$19,0)),INDEX('Ricette base'!$I$5:$I$19,MATCH(A487,'Ricette base'!$H$5:$H$19,0)),"")))</f>
        <v/>
      </c>
      <c r="D487" s="13" t="str">
        <f>IF(A487="","",IF(ISNUMBER(MATCH(A487,'Ingredienti'!$A$5:$A$154,0)),INDEX('Ingredienti'!$G$5:$G$154,MATCH(A487,'Ingredienti'!$A$5:$A$154,0)),IF(ISNUMBER(MATCH(A487,'Ricette base'!$H$5:$H$19,0)),INDEX('Ricette base'!$J$5:$J$19,MATCH(A487,'Ricette base'!$H$5:$H$19,0)),"")))</f>
        <v/>
      </c>
      <c r="E487" s="15" t="str">
        <f>IF(OR(A487="",NOT(ISNUMBER(B487)),NOT(ISNUMBER(D487))),"",ROUND(B487*D487,2))</f>
        <v/>
      </c>
      <c r="F487" s="10" t="str">
        <f>IF(A487="","",IF(OR(ISNUMBER(MATCH(A487,'Ingredienti'!$A$5:$A$154,0)),ISNUMBER(MATCH(A487,'Ricette base'!$H$5:$H$19,0))),IF(NOT(ISNUMBER(D487)),"prezzo mancante",IF(NOT(ISNUMBER(B487)),"quantità mancante",IF(ISNUMBER(MATCH(A487,'Ingredienti'!$A$5:$A$154,0)),"",IF(INDEX('Ricette base'!$K$5:$K$19,MATCH(A487,'Ricette base'!$H$5:$H$19,0))&gt;0,"ricetta base incompleta","")))),"non trovato"))</f>
        <v/>
      </c>
      <c r="L487">
        <f>IF(F487="",0,1)</f>
        <v>0</v>
      </c>
    </row>
    <row r="488" spans="1:12" x14ac:dyDescent="0.25">
      <c r="A488" s="5"/>
      <c r="B488" s="12"/>
      <c r="C488" t="str">
        <f>IF(A488="","",IF(ISNUMBER(MATCH(A488,'Ingredienti'!$A$5:$A$154,0)),INDEX('Ingredienti'!$B$5:$B$154,MATCH(A488,'Ingredienti'!$A$5:$A$154,0)),IF(ISNUMBER(MATCH(A488,'Ricette base'!$H$5:$H$19,0)),INDEX('Ricette base'!$I$5:$I$19,MATCH(A488,'Ricette base'!$H$5:$H$19,0)),"")))</f>
        <v/>
      </c>
      <c r="D488" s="13" t="str">
        <f>IF(A488="","",IF(ISNUMBER(MATCH(A488,'Ingredienti'!$A$5:$A$154,0)),INDEX('Ingredienti'!$G$5:$G$154,MATCH(A488,'Ingredienti'!$A$5:$A$154,0)),IF(ISNUMBER(MATCH(A488,'Ricette base'!$H$5:$H$19,0)),INDEX('Ricette base'!$J$5:$J$19,MATCH(A488,'Ricette base'!$H$5:$H$19,0)),"")))</f>
        <v/>
      </c>
      <c r="E488" s="15" t="str">
        <f>IF(OR(A488="",NOT(ISNUMBER(B488)),NOT(ISNUMBER(D488))),"",ROUND(B488*D488,2))</f>
        <v/>
      </c>
      <c r="F488" s="10" t="str">
        <f>IF(A488="","",IF(OR(ISNUMBER(MATCH(A488,'Ingredienti'!$A$5:$A$154,0)),ISNUMBER(MATCH(A488,'Ricette base'!$H$5:$H$19,0))),IF(NOT(ISNUMBER(D488)),"prezzo mancante",IF(NOT(ISNUMBER(B488)),"quantità mancante",IF(ISNUMBER(MATCH(A488,'Ingredienti'!$A$5:$A$154,0)),"",IF(INDEX('Ricette base'!$K$5:$K$19,MATCH(A488,'Ricette base'!$H$5:$H$19,0))&gt;0,"ricetta base incompleta","")))),"non trovato"))</f>
        <v/>
      </c>
      <c r="L488">
        <f>IF(F488="",0,1)</f>
        <v>0</v>
      </c>
    </row>
    <row r="489" spans="1:12" x14ac:dyDescent="0.25">
      <c r="A489" s="5"/>
      <c r="B489" s="12"/>
      <c r="C489" t="str">
        <f>IF(A489="","",IF(ISNUMBER(MATCH(A489,'Ingredienti'!$A$5:$A$154,0)),INDEX('Ingredienti'!$B$5:$B$154,MATCH(A489,'Ingredienti'!$A$5:$A$154,0)),IF(ISNUMBER(MATCH(A489,'Ricette base'!$H$5:$H$19,0)),INDEX('Ricette base'!$I$5:$I$19,MATCH(A489,'Ricette base'!$H$5:$H$19,0)),"")))</f>
        <v/>
      </c>
      <c r="D489" s="13" t="str">
        <f>IF(A489="","",IF(ISNUMBER(MATCH(A489,'Ingredienti'!$A$5:$A$154,0)),INDEX('Ingredienti'!$G$5:$G$154,MATCH(A489,'Ingredienti'!$A$5:$A$154,0)),IF(ISNUMBER(MATCH(A489,'Ricette base'!$H$5:$H$19,0)),INDEX('Ricette base'!$J$5:$J$19,MATCH(A489,'Ricette base'!$H$5:$H$19,0)),"")))</f>
        <v/>
      </c>
      <c r="E489" s="15" t="str">
        <f>IF(OR(A489="",NOT(ISNUMBER(B489)),NOT(ISNUMBER(D489))),"",ROUND(B489*D489,2))</f>
        <v/>
      </c>
      <c r="F489" s="10" t="str">
        <f>IF(A489="","",IF(OR(ISNUMBER(MATCH(A489,'Ingredienti'!$A$5:$A$154,0)),ISNUMBER(MATCH(A489,'Ricette base'!$H$5:$H$19,0))),IF(NOT(ISNUMBER(D489)),"prezzo mancante",IF(NOT(ISNUMBER(B489)),"quantità mancante",IF(ISNUMBER(MATCH(A489,'Ingredienti'!$A$5:$A$154,0)),"",IF(INDEX('Ricette base'!$K$5:$K$19,MATCH(A489,'Ricette base'!$H$5:$H$19,0))&gt;0,"ricetta base incompleta","")))),"non trovato"))</f>
        <v/>
      </c>
      <c r="L489">
        <f>IF(F489="",0,1)</f>
        <v>0</v>
      </c>
    </row>
    <row r="490" spans="1:12" x14ac:dyDescent="0.25">
      <c r="A490" s="5"/>
      <c r="B490" s="12"/>
      <c r="C490" t="str">
        <f>IF(A490="","",IF(ISNUMBER(MATCH(A490,'Ingredienti'!$A$5:$A$154,0)),INDEX('Ingredienti'!$B$5:$B$154,MATCH(A490,'Ingredienti'!$A$5:$A$154,0)),IF(ISNUMBER(MATCH(A490,'Ricette base'!$H$5:$H$19,0)),INDEX('Ricette base'!$I$5:$I$19,MATCH(A490,'Ricette base'!$H$5:$H$19,0)),"")))</f>
        <v/>
      </c>
      <c r="D490" s="13" t="str">
        <f>IF(A490="","",IF(ISNUMBER(MATCH(A490,'Ingredienti'!$A$5:$A$154,0)),INDEX('Ingredienti'!$G$5:$G$154,MATCH(A490,'Ingredienti'!$A$5:$A$154,0)),IF(ISNUMBER(MATCH(A490,'Ricette base'!$H$5:$H$19,0)),INDEX('Ricette base'!$J$5:$J$19,MATCH(A490,'Ricette base'!$H$5:$H$19,0)),"")))</f>
        <v/>
      </c>
      <c r="E490" s="15" t="str">
        <f>IF(OR(A490="",NOT(ISNUMBER(B490)),NOT(ISNUMBER(D490))),"",ROUND(B490*D490,2))</f>
        <v/>
      </c>
      <c r="F490" s="10" t="str">
        <f>IF(A490="","",IF(OR(ISNUMBER(MATCH(A490,'Ingredienti'!$A$5:$A$154,0)),ISNUMBER(MATCH(A490,'Ricette base'!$H$5:$H$19,0))),IF(NOT(ISNUMBER(D490)),"prezzo mancante",IF(NOT(ISNUMBER(B490)),"quantità mancante",IF(ISNUMBER(MATCH(A490,'Ingredienti'!$A$5:$A$154,0)),"",IF(INDEX('Ricette base'!$K$5:$K$19,MATCH(A490,'Ricette base'!$H$5:$H$19,0))&gt;0,"ricetta base incompleta","")))),"non trovato"))</f>
        <v/>
      </c>
      <c r="L490">
        <f>IF(F490="",0,1)</f>
        <v>0</v>
      </c>
    </row>
    <row r="491" spans="1:12" x14ac:dyDescent="0.25">
      <c r="A491" s="5"/>
      <c r="B491" s="12"/>
      <c r="C491" t="str">
        <f>IF(A491="","",IF(ISNUMBER(MATCH(A491,'Ingredienti'!$A$5:$A$154,0)),INDEX('Ingredienti'!$B$5:$B$154,MATCH(A491,'Ingredienti'!$A$5:$A$154,0)),IF(ISNUMBER(MATCH(A491,'Ricette base'!$H$5:$H$19,0)),INDEX('Ricette base'!$I$5:$I$19,MATCH(A491,'Ricette base'!$H$5:$H$19,0)),"")))</f>
        <v/>
      </c>
      <c r="D491" s="13" t="str">
        <f>IF(A491="","",IF(ISNUMBER(MATCH(A491,'Ingredienti'!$A$5:$A$154,0)),INDEX('Ingredienti'!$G$5:$G$154,MATCH(A491,'Ingredienti'!$A$5:$A$154,0)),IF(ISNUMBER(MATCH(A491,'Ricette base'!$H$5:$H$19,0)),INDEX('Ricette base'!$J$5:$J$19,MATCH(A491,'Ricette base'!$H$5:$H$19,0)),"")))</f>
        <v/>
      </c>
      <c r="E491" s="15" t="str">
        <f>IF(OR(A491="",NOT(ISNUMBER(B491)),NOT(ISNUMBER(D491))),"",ROUND(B491*D491,2))</f>
        <v/>
      </c>
      <c r="F491" s="10" t="str">
        <f>IF(A491="","",IF(OR(ISNUMBER(MATCH(A491,'Ingredienti'!$A$5:$A$154,0)),ISNUMBER(MATCH(A491,'Ricette base'!$H$5:$H$19,0))),IF(NOT(ISNUMBER(D491)),"prezzo mancante",IF(NOT(ISNUMBER(B491)),"quantità mancante",IF(ISNUMBER(MATCH(A491,'Ingredienti'!$A$5:$A$154,0)),"",IF(INDEX('Ricette base'!$K$5:$K$19,MATCH(A491,'Ricette base'!$H$5:$H$19,0))&gt;0,"ricetta base incompleta","")))),"non trovato"))</f>
        <v/>
      </c>
      <c r="L491">
        <f>IF(F491="",0,1)</f>
        <v>0</v>
      </c>
    </row>
    <row r="492" spans="1:12" x14ac:dyDescent="0.25">
      <c r="A492" s="5"/>
      <c r="B492" s="12"/>
      <c r="C492" t="str">
        <f>IF(A492="","",IF(ISNUMBER(MATCH(A492,'Ingredienti'!$A$5:$A$154,0)),INDEX('Ingredienti'!$B$5:$B$154,MATCH(A492,'Ingredienti'!$A$5:$A$154,0)),IF(ISNUMBER(MATCH(A492,'Ricette base'!$H$5:$H$19,0)),INDEX('Ricette base'!$I$5:$I$19,MATCH(A492,'Ricette base'!$H$5:$H$19,0)),"")))</f>
        <v/>
      </c>
      <c r="D492" s="13" t="str">
        <f>IF(A492="","",IF(ISNUMBER(MATCH(A492,'Ingredienti'!$A$5:$A$154,0)),INDEX('Ingredienti'!$G$5:$G$154,MATCH(A492,'Ingredienti'!$A$5:$A$154,0)),IF(ISNUMBER(MATCH(A492,'Ricette base'!$H$5:$H$19,0)),INDEX('Ricette base'!$J$5:$J$19,MATCH(A492,'Ricette base'!$H$5:$H$19,0)),"")))</f>
        <v/>
      </c>
      <c r="E492" s="15" t="str">
        <f>IF(OR(A492="",NOT(ISNUMBER(B492)),NOT(ISNUMBER(D492))),"",ROUND(B492*D492,2))</f>
        <v/>
      </c>
      <c r="F492" s="10" t="str">
        <f>IF(A492="","",IF(OR(ISNUMBER(MATCH(A492,'Ingredienti'!$A$5:$A$154,0)),ISNUMBER(MATCH(A492,'Ricette base'!$H$5:$H$19,0))),IF(NOT(ISNUMBER(D492)),"prezzo mancante",IF(NOT(ISNUMBER(B492)),"quantità mancante",IF(ISNUMBER(MATCH(A492,'Ingredienti'!$A$5:$A$154,0)),"",IF(INDEX('Ricette base'!$K$5:$K$19,MATCH(A492,'Ricette base'!$H$5:$H$19,0))&gt;0,"ricetta base incompleta","")))),"non trovato"))</f>
        <v/>
      </c>
      <c r="L492">
        <f>IF(F492="",0,1)</f>
        <v>0</v>
      </c>
    </row>
    <row r="493" spans="1:12" x14ac:dyDescent="0.25">
      <c r="A493" s="5"/>
      <c r="B493" s="12"/>
      <c r="C493" t="str">
        <f>IF(A493="","",IF(ISNUMBER(MATCH(A493,'Ingredienti'!$A$5:$A$154,0)),INDEX('Ingredienti'!$B$5:$B$154,MATCH(A493,'Ingredienti'!$A$5:$A$154,0)),IF(ISNUMBER(MATCH(A493,'Ricette base'!$H$5:$H$19,0)),INDEX('Ricette base'!$I$5:$I$19,MATCH(A493,'Ricette base'!$H$5:$H$19,0)),"")))</f>
        <v/>
      </c>
      <c r="D493" s="13" t="str">
        <f>IF(A493="","",IF(ISNUMBER(MATCH(A493,'Ingredienti'!$A$5:$A$154,0)),INDEX('Ingredienti'!$G$5:$G$154,MATCH(A493,'Ingredienti'!$A$5:$A$154,0)),IF(ISNUMBER(MATCH(A493,'Ricette base'!$H$5:$H$19,0)),INDEX('Ricette base'!$J$5:$J$19,MATCH(A493,'Ricette base'!$H$5:$H$19,0)),"")))</f>
        <v/>
      </c>
      <c r="E493" s="15" t="str">
        <f>IF(OR(A493="",NOT(ISNUMBER(B493)),NOT(ISNUMBER(D493))),"",ROUND(B493*D493,2))</f>
        <v/>
      </c>
      <c r="F493" s="10" t="str">
        <f>IF(A493="","",IF(OR(ISNUMBER(MATCH(A493,'Ingredienti'!$A$5:$A$154,0)),ISNUMBER(MATCH(A493,'Ricette base'!$H$5:$H$19,0))),IF(NOT(ISNUMBER(D493)),"prezzo mancante",IF(NOT(ISNUMBER(B493)),"quantità mancante",IF(ISNUMBER(MATCH(A493,'Ingredienti'!$A$5:$A$154,0)),"",IF(INDEX('Ricette base'!$K$5:$K$19,MATCH(A493,'Ricette base'!$H$5:$H$19,0))&gt;0,"ricetta base incompleta","")))),"non trovato"))</f>
        <v/>
      </c>
      <c r="L493">
        <f>IF(F493="",0,1)</f>
        <v>0</v>
      </c>
    </row>
    <row r="494" spans="1:12" x14ac:dyDescent="0.25">
      <c r="A494" s="5"/>
      <c r="B494" s="12"/>
      <c r="C494" t="str">
        <f>IF(A494="","",IF(ISNUMBER(MATCH(A494,'Ingredienti'!$A$5:$A$154,0)),INDEX('Ingredienti'!$B$5:$B$154,MATCH(A494,'Ingredienti'!$A$5:$A$154,0)),IF(ISNUMBER(MATCH(A494,'Ricette base'!$H$5:$H$19,0)),INDEX('Ricette base'!$I$5:$I$19,MATCH(A494,'Ricette base'!$H$5:$H$19,0)),"")))</f>
        <v/>
      </c>
      <c r="D494" s="13" t="str">
        <f>IF(A494="","",IF(ISNUMBER(MATCH(A494,'Ingredienti'!$A$5:$A$154,0)),INDEX('Ingredienti'!$G$5:$G$154,MATCH(A494,'Ingredienti'!$A$5:$A$154,0)),IF(ISNUMBER(MATCH(A494,'Ricette base'!$H$5:$H$19,0)),INDEX('Ricette base'!$J$5:$J$19,MATCH(A494,'Ricette base'!$H$5:$H$19,0)),"")))</f>
        <v/>
      </c>
      <c r="E494" s="15" t="str">
        <f>IF(OR(A494="",NOT(ISNUMBER(B494)),NOT(ISNUMBER(D494))),"",ROUND(B494*D494,2))</f>
        <v/>
      </c>
      <c r="F494" s="10" t="str">
        <f>IF(A494="","",IF(OR(ISNUMBER(MATCH(A494,'Ingredienti'!$A$5:$A$154,0)),ISNUMBER(MATCH(A494,'Ricette base'!$H$5:$H$19,0))),IF(NOT(ISNUMBER(D494)),"prezzo mancante",IF(NOT(ISNUMBER(B494)),"quantità mancante",IF(ISNUMBER(MATCH(A494,'Ingredienti'!$A$5:$A$154,0)),"",IF(INDEX('Ricette base'!$K$5:$K$19,MATCH(A494,'Ricette base'!$H$5:$H$19,0))&gt;0,"ricetta base incompleta","")))),"non trovato"))</f>
        <v/>
      </c>
      <c r="L494">
        <f>IF(F494="",0,1)</f>
        <v>0</v>
      </c>
    </row>
    <row r="495" spans="1:12" x14ac:dyDescent="0.25">
      <c r="A495" s="5"/>
      <c r="B495" s="12"/>
      <c r="C495" t="str">
        <f>IF(A495="","",IF(ISNUMBER(MATCH(A495,'Ingredienti'!$A$5:$A$154,0)),INDEX('Ingredienti'!$B$5:$B$154,MATCH(A495,'Ingredienti'!$A$5:$A$154,0)),IF(ISNUMBER(MATCH(A495,'Ricette base'!$H$5:$H$19,0)),INDEX('Ricette base'!$I$5:$I$19,MATCH(A495,'Ricette base'!$H$5:$H$19,0)),"")))</f>
        <v/>
      </c>
      <c r="D495" s="13" t="str">
        <f>IF(A495="","",IF(ISNUMBER(MATCH(A495,'Ingredienti'!$A$5:$A$154,0)),INDEX('Ingredienti'!$G$5:$G$154,MATCH(A495,'Ingredienti'!$A$5:$A$154,0)),IF(ISNUMBER(MATCH(A495,'Ricette base'!$H$5:$H$19,0)),INDEX('Ricette base'!$J$5:$J$19,MATCH(A495,'Ricette base'!$H$5:$H$19,0)),"")))</f>
        <v/>
      </c>
      <c r="E495" s="15" t="str">
        <f>IF(OR(A495="",NOT(ISNUMBER(B495)),NOT(ISNUMBER(D495))),"",ROUND(B495*D495,2))</f>
        <v/>
      </c>
      <c r="F495" s="10" t="str">
        <f>IF(A495="","",IF(OR(ISNUMBER(MATCH(A495,'Ingredienti'!$A$5:$A$154,0)),ISNUMBER(MATCH(A495,'Ricette base'!$H$5:$H$19,0))),IF(NOT(ISNUMBER(D495)),"prezzo mancante",IF(NOT(ISNUMBER(B495)),"quantità mancante",IF(ISNUMBER(MATCH(A495,'Ingredienti'!$A$5:$A$154,0)),"",IF(INDEX('Ricette base'!$K$5:$K$19,MATCH(A495,'Ricette base'!$H$5:$H$19,0))&gt;0,"ricetta base incompleta","")))),"non trovato"))</f>
        <v/>
      </c>
      <c r="L495">
        <f>IF(F495="",0,1)</f>
        <v>0</v>
      </c>
    </row>
    <row r="496" spans="1:12" x14ac:dyDescent="0.25">
      <c r="A496" s="5"/>
      <c r="B496" s="12"/>
      <c r="C496" t="str">
        <f>IF(A496="","",IF(ISNUMBER(MATCH(A496,'Ingredienti'!$A$5:$A$154,0)),INDEX('Ingredienti'!$B$5:$B$154,MATCH(A496,'Ingredienti'!$A$5:$A$154,0)),IF(ISNUMBER(MATCH(A496,'Ricette base'!$H$5:$H$19,0)),INDEX('Ricette base'!$I$5:$I$19,MATCH(A496,'Ricette base'!$H$5:$H$19,0)),"")))</f>
        <v/>
      </c>
      <c r="D496" s="13" t="str">
        <f>IF(A496="","",IF(ISNUMBER(MATCH(A496,'Ingredienti'!$A$5:$A$154,0)),INDEX('Ingredienti'!$G$5:$G$154,MATCH(A496,'Ingredienti'!$A$5:$A$154,0)),IF(ISNUMBER(MATCH(A496,'Ricette base'!$H$5:$H$19,0)),INDEX('Ricette base'!$J$5:$J$19,MATCH(A496,'Ricette base'!$H$5:$H$19,0)),"")))</f>
        <v/>
      </c>
      <c r="E496" s="15" t="str">
        <f>IF(OR(A496="",NOT(ISNUMBER(B496)),NOT(ISNUMBER(D496))),"",ROUND(B496*D496,2))</f>
        <v/>
      </c>
      <c r="F496" s="10" t="str">
        <f>IF(A496="","",IF(OR(ISNUMBER(MATCH(A496,'Ingredienti'!$A$5:$A$154,0)),ISNUMBER(MATCH(A496,'Ricette base'!$H$5:$H$19,0))),IF(NOT(ISNUMBER(D496)),"prezzo mancante",IF(NOT(ISNUMBER(B496)),"quantità mancante",IF(ISNUMBER(MATCH(A496,'Ingredienti'!$A$5:$A$154,0)),"",IF(INDEX('Ricette base'!$K$5:$K$19,MATCH(A496,'Ricette base'!$H$5:$H$19,0))&gt;0,"ricetta base incompleta","")))),"non trovato"))</f>
        <v/>
      </c>
      <c r="L496">
        <f>IF(F496="",0,1)</f>
        <v>0</v>
      </c>
    </row>
    <row r="497" spans="1:12" x14ac:dyDescent="0.25">
      <c r="A497" s="5"/>
      <c r="B497" s="12"/>
      <c r="C497" t="str">
        <f>IF(A497="","",IF(ISNUMBER(MATCH(A497,'Ingredienti'!$A$5:$A$154,0)),INDEX('Ingredienti'!$B$5:$B$154,MATCH(A497,'Ingredienti'!$A$5:$A$154,0)),IF(ISNUMBER(MATCH(A497,'Ricette base'!$H$5:$H$19,0)),INDEX('Ricette base'!$I$5:$I$19,MATCH(A497,'Ricette base'!$H$5:$H$19,0)),"")))</f>
        <v/>
      </c>
      <c r="D497" s="13" t="str">
        <f>IF(A497="","",IF(ISNUMBER(MATCH(A497,'Ingredienti'!$A$5:$A$154,0)),INDEX('Ingredienti'!$G$5:$G$154,MATCH(A497,'Ingredienti'!$A$5:$A$154,0)),IF(ISNUMBER(MATCH(A497,'Ricette base'!$H$5:$H$19,0)),INDEX('Ricette base'!$J$5:$J$19,MATCH(A497,'Ricette base'!$H$5:$H$19,0)),"")))</f>
        <v/>
      </c>
      <c r="E497" s="15" t="str">
        <f>IF(OR(A497="",NOT(ISNUMBER(B497)),NOT(ISNUMBER(D497))),"",ROUND(B497*D497,2))</f>
        <v/>
      </c>
      <c r="F497" s="10" t="str">
        <f>IF(A497="","",IF(OR(ISNUMBER(MATCH(A497,'Ingredienti'!$A$5:$A$154,0)),ISNUMBER(MATCH(A497,'Ricette base'!$H$5:$H$19,0))),IF(NOT(ISNUMBER(D497)),"prezzo mancante",IF(NOT(ISNUMBER(B497)),"quantità mancante",IF(ISNUMBER(MATCH(A497,'Ingredienti'!$A$5:$A$154,0)),"",IF(INDEX('Ricette base'!$K$5:$K$19,MATCH(A497,'Ricette base'!$H$5:$H$19,0))&gt;0,"ricetta base incompleta","")))),"non trovato"))</f>
        <v/>
      </c>
      <c r="L497">
        <f>IF(F497="",0,1)</f>
        <v>0</v>
      </c>
    </row>
    <row r="498" spans="1:12" x14ac:dyDescent="0.25">
      <c r="A498" s="5"/>
      <c r="B498" s="12"/>
      <c r="C498" t="str">
        <f>IF(A498="","",IF(ISNUMBER(MATCH(A498,'Ingredienti'!$A$5:$A$154,0)),INDEX('Ingredienti'!$B$5:$B$154,MATCH(A498,'Ingredienti'!$A$5:$A$154,0)),IF(ISNUMBER(MATCH(A498,'Ricette base'!$H$5:$H$19,0)),INDEX('Ricette base'!$I$5:$I$19,MATCH(A498,'Ricette base'!$H$5:$H$19,0)),"")))</f>
        <v/>
      </c>
      <c r="D498" s="13" t="str">
        <f>IF(A498="","",IF(ISNUMBER(MATCH(A498,'Ingredienti'!$A$5:$A$154,0)),INDEX('Ingredienti'!$G$5:$G$154,MATCH(A498,'Ingredienti'!$A$5:$A$154,0)),IF(ISNUMBER(MATCH(A498,'Ricette base'!$H$5:$H$19,0)),INDEX('Ricette base'!$J$5:$J$19,MATCH(A498,'Ricette base'!$H$5:$H$19,0)),"")))</f>
        <v/>
      </c>
      <c r="E498" s="15" t="str">
        <f>IF(OR(A498="",NOT(ISNUMBER(B498)),NOT(ISNUMBER(D498))),"",ROUND(B498*D498,2))</f>
        <v/>
      </c>
      <c r="F498" s="10" t="str">
        <f>IF(A498="","",IF(OR(ISNUMBER(MATCH(A498,'Ingredienti'!$A$5:$A$154,0)),ISNUMBER(MATCH(A498,'Ricette base'!$H$5:$H$19,0))),IF(NOT(ISNUMBER(D498)),"prezzo mancante",IF(NOT(ISNUMBER(B498)),"quantità mancante",IF(ISNUMBER(MATCH(A498,'Ingredienti'!$A$5:$A$154,0)),"",IF(INDEX('Ricette base'!$K$5:$K$19,MATCH(A498,'Ricette base'!$H$5:$H$19,0))&gt;0,"ricetta base incompleta","")))),"non trovato"))</f>
        <v/>
      </c>
      <c r="L498">
        <f>IF(F498="",0,1)</f>
        <v>0</v>
      </c>
    </row>
    <row r="499" spans="1:12" x14ac:dyDescent="0.25">
      <c r="A499" s="5"/>
      <c r="B499" s="12"/>
      <c r="C499" t="str">
        <f>IF(A499="","",IF(ISNUMBER(MATCH(A499,'Ingredienti'!$A$5:$A$154,0)),INDEX('Ingredienti'!$B$5:$B$154,MATCH(A499,'Ingredienti'!$A$5:$A$154,0)),IF(ISNUMBER(MATCH(A499,'Ricette base'!$H$5:$H$19,0)),INDEX('Ricette base'!$I$5:$I$19,MATCH(A499,'Ricette base'!$H$5:$H$19,0)),"")))</f>
        <v/>
      </c>
      <c r="D499" s="13" t="str">
        <f>IF(A499="","",IF(ISNUMBER(MATCH(A499,'Ingredienti'!$A$5:$A$154,0)),INDEX('Ingredienti'!$G$5:$G$154,MATCH(A499,'Ingredienti'!$A$5:$A$154,0)),IF(ISNUMBER(MATCH(A499,'Ricette base'!$H$5:$H$19,0)),INDEX('Ricette base'!$J$5:$J$19,MATCH(A499,'Ricette base'!$H$5:$H$19,0)),"")))</f>
        <v/>
      </c>
      <c r="E499" s="15" t="str">
        <f>IF(OR(A499="",NOT(ISNUMBER(B499)),NOT(ISNUMBER(D499))),"",ROUND(B499*D499,2))</f>
        <v/>
      </c>
      <c r="F499" s="10" t="str">
        <f>IF(A499="","",IF(OR(ISNUMBER(MATCH(A499,'Ingredienti'!$A$5:$A$154,0)),ISNUMBER(MATCH(A499,'Ricette base'!$H$5:$H$19,0))),IF(NOT(ISNUMBER(D499)),"prezzo mancante",IF(NOT(ISNUMBER(B499)),"quantità mancante",IF(ISNUMBER(MATCH(A499,'Ingredienti'!$A$5:$A$154,0)),"",IF(INDEX('Ricette base'!$K$5:$K$19,MATCH(A499,'Ricette base'!$H$5:$H$19,0))&gt;0,"ricetta base incompleta","")))),"non trovato"))</f>
        <v/>
      </c>
      <c r="L499">
        <f>IF(F499="",0,1)</f>
        <v>0</v>
      </c>
    </row>
    <row r="500" spans="1:12" x14ac:dyDescent="0.25">
      <c r="A500" s="5"/>
      <c r="B500" s="12"/>
      <c r="C500" t="str">
        <f>IF(A500="","",IF(ISNUMBER(MATCH(A500,'Ingredienti'!$A$5:$A$154,0)),INDEX('Ingredienti'!$B$5:$B$154,MATCH(A500,'Ingredienti'!$A$5:$A$154,0)),IF(ISNUMBER(MATCH(A500,'Ricette base'!$H$5:$H$19,0)),INDEX('Ricette base'!$I$5:$I$19,MATCH(A500,'Ricette base'!$H$5:$H$19,0)),"")))</f>
        <v/>
      </c>
      <c r="D500" s="13" t="str">
        <f>IF(A500="","",IF(ISNUMBER(MATCH(A500,'Ingredienti'!$A$5:$A$154,0)),INDEX('Ingredienti'!$G$5:$G$154,MATCH(A500,'Ingredienti'!$A$5:$A$154,0)),IF(ISNUMBER(MATCH(A500,'Ricette base'!$H$5:$H$19,0)),INDEX('Ricette base'!$J$5:$J$19,MATCH(A500,'Ricette base'!$H$5:$H$19,0)),"")))</f>
        <v/>
      </c>
      <c r="E500" s="15" t="str">
        <f>IF(OR(A500="",NOT(ISNUMBER(B500)),NOT(ISNUMBER(D500))),"",ROUND(B500*D500,2))</f>
        <v/>
      </c>
      <c r="F500" s="10" t="str">
        <f>IF(A500="","",IF(OR(ISNUMBER(MATCH(A500,'Ingredienti'!$A$5:$A$154,0)),ISNUMBER(MATCH(A500,'Ricette base'!$H$5:$H$19,0))),IF(NOT(ISNUMBER(D500)),"prezzo mancante",IF(NOT(ISNUMBER(B500)),"quantità mancante",IF(ISNUMBER(MATCH(A500,'Ingredienti'!$A$5:$A$154,0)),"",IF(INDEX('Ricette base'!$K$5:$K$19,MATCH(A500,'Ricette base'!$H$5:$H$19,0))&gt;0,"ricetta base incompleta","")))),"non trovato"))</f>
        <v/>
      </c>
      <c r="L500">
        <f>IF(F500="",0,1)</f>
        <v>0</v>
      </c>
    </row>
    <row r="501" spans="1:12" x14ac:dyDescent="0.25">
      <c r="A501" s="5"/>
      <c r="B501" s="12"/>
      <c r="C501" t="str">
        <f>IF(A501="","",IF(ISNUMBER(MATCH(A501,'Ingredienti'!$A$5:$A$154,0)),INDEX('Ingredienti'!$B$5:$B$154,MATCH(A501,'Ingredienti'!$A$5:$A$154,0)),IF(ISNUMBER(MATCH(A501,'Ricette base'!$H$5:$H$19,0)),INDEX('Ricette base'!$I$5:$I$19,MATCH(A501,'Ricette base'!$H$5:$H$19,0)),"")))</f>
        <v/>
      </c>
      <c r="D501" s="13" t="str">
        <f>IF(A501="","",IF(ISNUMBER(MATCH(A501,'Ingredienti'!$A$5:$A$154,0)),INDEX('Ingredienti'!$G$5:$G$154,MATCH(A501,'Ingredienti'!$A$5:$A$154,0)),IF(ISNUMBER(MATCH(A501,'Ricette base'!$H$5:$H$19,0)),INDEX('Ricette base'!$J$5:$J$19,MATCH(A501,'Ricette base'!$H$5:$H$19,0)),"")))</f>
        <v/>
      </c>
      <c r="E501" s="15" t="str">
        <f>IF(OR(A501="",NOT(ISNUMBER(B501)),NOT(ISNUMBER(D501))),"",ROUND(B501*D501,2))</f>
        <v/>
      </c>
      <c r="F501" s="10" t="str">
        <f>IF(A501="","",IF(OR(ISNUMBER(MATCH(A501,'Ingredienti'!$A$5:$A$154,0)),ISNUMBER(MATCH(A501,'Ricette base'!$H$5:$H$19,0))),IF(NOT(ISNUMBER(D501)),"prezzo mancante",IF(NOT(ISNUMBER(B501)),"quantità mancante",IF(ISNUMBER(MATCH(A501,'Ingredienti'!$A$5:$A$154,0)),"",IF(INDEX('Ricette base'!$K$5:$K$19,MATCH(A501,'Ricette base'!$H$5:$H$19,0))&gt;0,"ricetta base incompleta","")))),"non trovato"))</f>
        <v/>
      </c>
      <c r="L501">
        <f>IF(F501="",0,1)</f>
        <v>0</v>
      </c>
    </row>
    <row r="502" spans="1:5" x14ac:dyDescent="0.25">
      <c r="A502" s="16" t="s">
        <v>47</v>
      </c>
      <c r="E502" s="9" t="str">
        <f>IF(A485="","",ROUND(SUM(E487:E501),2))</f>
        <v/>
      </c>
    </row>
    <row r="503" spans="1:5" x14ac:dyDescent="0.25">
      <c r="A503" s="16" t="s">
        <v>50</v>
      </c>
      <c r="E503" s="9" t="str">
        <f>IF(OR(A485="",NOT(ISNUMBER(C485))),"",IF(C485&lt;=0,"",ROUND(E502/C485,2)))</f>
        <v/>
      </c>
    </row>
    <row r="505" spans="1:5" x14ac:dyDescent="0.25">
      <c r="A505" s="11"/>
      <c r="B505" s="2" t="s">
        <v>52</v>
      </c>
      <c r="C505" s="5"/>
      <c r="D505" s="2" t="str">
        <f>IF(C505=1,"porzione","porzioni")</f>
        <v>porzioni</v>
      </c>
      <c r="E505" s="10" t="str">
        <f>IF(A505="","",IF(COUNTIF($H$5:$H$34,A505)&gt;1,"nome doppio, conta solo il primo",IF(NOT(ISNUMBER(C505)),"«dà … porzioni» mancante",IF(C505&lt;=0,"«dà … porzioni» mancante",IF(SUM(L507:L521)&gt;0,"controllare le righe con avviso","")))))</f>
        <v/>
      </c>
    </row>
    <row r="506" spans="1:6" x14ac:dyDescent="0.25">
      <c r="A506" s="4" t="s">
        <v>43</v>
      </c>
      <c r="B506" s="4" t="s">
        <v>44</v>
      </c>
      <c r="C506" s="4" t="s">
        <v>18</v>
      </c>
      <c r="D506" s="4" t="s">
        <v>45</v>
      </c>
      <c r="E506" s="4" t="s">
        <v>46</v>
      </c>
      <c r="F506" s="4" t="s">
        <v>24</v>
      </c>
    </row>
    <row r="507" spans="1:12" x14ac:dyDescent="0.25">
      <c r="A507" s="5"/>
      <c r="B507" s="12"/>
      <c r="C507" t="str">
        <f>IF(A507="","",IF(ISNUMBER(MATCH(A507,'Ingredienti'!$A$5:$A$154,0)),INDEX('Ingredienti'!$B$5:$B$154,MATCH(A507,'Ingredienti'!$A$5:$A$154,0)),IF(ISNUMBER(MATCH(A507,'Ricette base'!$H$5:$H$19,0)),INDEX('Ricette base'!$I$5:$I$19,MATCH(A507,'Ricette base'!$H$5:$H$19,0)),"")))</f>
        <v/>
      </c>
      <c r="D507" s="13" t="str">
        <f>IF(A507="","",IF(ISNUMBER(MATCH(A507,'Ingredienti'!$A$5:$A$154,0)),INDEX('Ingredienti'!$G$5:$G$154,MATCH(A507,'Ingredienti'!$A$5:$A$154,0)),IF(ISNUMBER(MATCH(A507,'Ricette base'!$H$5:$H$19,0)),INDEX('Ricette base'!$J$5:$J$19,MATCH(A507,'Ricette base'!$H$5:$H$19,0)),"")))</f>
        <v/>
      </c>
      <c r="E507" s="15" t="str">
        <f>IF(OR(A507="",NOT(ISNUMBER(B507)),NOT(ISNUMBER(D507))),"",ROUND(B507*D507,2))</f>
        <v/>
      </c>
      <c r="F507" s="10" t="str">
        <f>IF(A507="","",IF(OR(ISNUMBER(MATCH(A507,'Ingredienti'!$A$5:$A$154,0)),ISNUMBER(MATCH(A507,'Ricette base'!$H$5:$H$19,0))),IF(NOT(ISNUMBER(D507)),"prezzo mancante",IF(NOT(ISNUMBER(B507)),"quantità mancante",IF(ISNUMBER(MATCH(A507,'Ingredienti'!$A$5:$A$154,0)),"",IF(INDEX('Ricette base'!$K$5:$K$19,MATCH(A507,'Ricette base'!$H$5:$H$19,0))&gt;0,"ricetta base incompleta","")))),"non trovato"))</f>
        <v/>
      </c>
      <c r="L507">
        <f>IF(F507="",0,1)</f>
        <v>0</v>
      </c>
    </row>
    <row r="508" spans="1:12" x14ac:dyDescent="0.25">
      <c r="A508" s="5"/>
      <c r="B508" s="12"/>
      <c r="C508" t="str">
        <f>IF(A508="","",IF(ISNUMBER(MATCH(A508,'Ingredienti'!$A$5:$A$154,0)),INDEX('Ingredienti'!$B$5:$B$154,MATCH(A508,'Ingredienti'!$A$5:$A$154,0)),IF(ISNUMBER(MATCH(A508,'Ricette base'!$H$5:$H$19,0)),INDEX('Ricette base'!$I$5:$I$19,MATCH(A508,'Ricette base'!$H$5:$H$19,0)),"")))</f>
        <v/>
      </c>
      <c r="D508" s="13" t="str">
        <f>IF(A508="","",IF(ISNUMBER(MATCH(A508,'Ingredienti'!$A$5:$A$154,0)),INDEX('Ingredienti'!$G$5:$G$154,MATCH(A508,'Ingredienti'!$A$5:$A$154,0)),IF(ISNUMBER(MATCH(A508,'Ricette base'!$H$5:$H$19,0)),INDEX('Ricette base'!$J$5:$J$19,MATCH(A508,'Ricette base'!$H$5:$H$19,0)),"")))</f>
        <v/>
      </c>
      <c r="E508" s="15" t="str">
        <f>IF(OR(A508="",NOT(ISNUMBER(B508)),NOT(ISNUMBER(D508))),"",ROUND(B508*D508,2))</f>
        <v/>
      </c>
      <c r="F508" s="10" t="str">
        <f>IF(A508="","",IF(OR(ISNUMBER(MATCH(A508,'Ingredienti'!$A$5:$A$154,0)),ISNUMBER(MATCH(A508,'Ricette base'!$H$5:$H$19,0))),IF(NOT(ISNUMBER(D508)),"prezzo mancante",IF(NOT(ISNUMBER(B508)),"quantità mancante",IF(ISNUMBER(MATCH(A508,'Ingredienti'!$A$5:$A$154,0)),"",IF(INDEX('Ricette base'!$K$5:$K$19,MATCH(A508,'Ricette base'!$H$5:$H$19,0))&gt;0,"ricetta base incompleta","")))),"non trovato"))</f>
        <v/>
      </c>
      <c r="L508">
        <f>IF(F508="",0,1)</f>
        <v>0</v>
      </c>
    </row>
    <row r="509" spans="1:12" x14ac:dyDescent="0.25">
      <c r="A509" s="5"/>
      <c r="B509" s="12"/>
      <c r="C509" t="str">
        <f>IF(A509="","",IF(ISNUMBER(MATCH(A509,'Ingredienti'!$A$5:$A$154,0)),INDEX('Ingredienti'!$B$5:$B$154,MATCH(A509,'Ingredienti'!$A$5:$A$154,0)),IF(ISNUMBER(MATCH(A509,'Ricette base'!$H$5:$H$19,0)),INDEX('Ricette base'!$I$5:$I$19,MATCH(A509,'Ricette base'!$H$5:$H$19,0)),"")))</f>
        <v/>
      </c>
      <c r="D509" s="13" t="str">
        <f>IF(A509="","",IF(ISNUMBER(MATCH(A509,'Ingredienti'!$A$5:$A$154,0)),INDEX('Ingredienti'!$G$5:$G$154,MATCH(A509,'Ingredienti'!$A$5:$A$154,0)),IF(ISNUMBER(MATCH(A509,'Ricette base'!$H$5:$H$19,0)),INDEX('Ricette base'!$J$5:$J$19,MATCH(A509,'Ricette base'!$H$5:$H$19,0)),"")))</f>
        <v/>
      </c>
      <c r="E509" s="15" t="str">
        <f>IF(OR(A509="",NOT(ISNUMBER(B509)),NOT(ISNUMBER(D509))),"",ROUND(B509*D509,2))</f>
        <v/>
      </c>
      <c r="F509" s="10" t="str">
        <f>IF(A509="","",IF(OR(ISNUMBER(MATCH(A509,'Ingredienti'!$A$5:$A$154,0)),ISNUMBER(MATCH(A509,'Ricette base'!$H$5:$H$19,0))),IF(NOT(ISNUMBER(D509)),"prezzo mancante",IF(NOT(ISNUMBER(B509)),"quantità mancante",IF(ISNUMBER(MATCH(A509,'Ingredienti'!$A$5:$A$154,0)),"",IF(INDEX('Ricette base'!$K$5:$K$19,MATCH(A509,'Ricette base'!$H$5:$H$19,0))&gt;0,"ricetta base incompleta","")))),"non trovato"))</f>
        <v/>
      </c>
      <c r="L509">
        <f>IF(F509="",0,1)</f>
        <v>0</v>
      </c>
    </row>
    <row r="510" spans="1:12" x14ac:dyDescent="0.25">
      <c r="A510" s="5"/>
      <c r="B510" s="12"/>
      <c r="C510" t="str">
        <f>IF(A510="","",IF(ISNUMBER(MATCH(A510,'Ingredienti'!$A$5:$A$154,0)),INDEX('Ingredienti'!$B$5:$B$154,MATCH(A510,'Ingredienti'!$A$5:$A$154,0)),IF(ISNUMBER(MATCH(A510,'Ricette base'!$H$5:$H$19,0)),INDEX('Ricette base'!$I$5:$I$19,MATCH(A510,'Ricette base'!$H$5:$H$19,0)),"")))</f>
        <v/>
      </c>
      <c r="D510" s="13" t="str">
        <f>IF(A510="","",IF(ISNUMBER(MATCH(A510,'Ingredienti'!$A$5:$A$154,0)),INDEX('Ingredienti'!$G$5:$G$154,MATCH(A510,'Ingredienti'!$A$5:$A$154,0)),IF(ISNUMBER(MATCH(A510,'Ricette base'!$H$5:$H$19,0)),INDEX('Ricette base'!$J$5:$J$19,MATCH(A510,'Ricette base'!$H$5:$H$19,0)),"")))</f>
        <v/>
      </c>
      <c r="E510" s="15" t="str">
        <f>IF(OR(A510="",NOT(ISNUMBER(B510)),NOT(ISNUMBER(D510))),"",ROUND(B510*D510,2))</f>
        <v/>
      </c>
      <c r="F510" s="10" t="str">
        <f>IF(A510="","",IF(OR(ISNUMBER(MATCH(A510,'Ingredienti'!$A$5:$A$154,0)),ISNUMBER(MATCH(A510,'Ricette base'!$H$5:$H$19,0))),IF(NOT(ISNUMBER(D510)),"prezzo mancante",IF(NOT(ISNUMBER(B510)),"quantità mancante",IF(ISNUMBER(MATCH(A510,'Ingredienti'!$A$5:$A$154,0)),"",IF(INDEX('Ricette base'!$K$5:$K$19,MATCH(A510,'Ricette base'!$H$5:$H$19,0))&gt;0,"ricetta base incompleta","")))),"non trovato"))</f>
        <v/>
      </c>
      <c r="L510">
        <f>IF(F510="",0,1)</f>
        <v>0</v>
      </c>
    </row>
    <row r="511" spans="1:12" x14ac:dyDescent="0.25">
      <c r="A511" s="5"/>
      <c r="B511" s="12"/>
      <c r="C511" t="str">
        <f>IF(A511="","",IF(ISNUMBER(MATCH(A511,'Ingredienti'!$A$5:$A$154,0)),INDEX('Ingredienti'!$B$5:$B$154,MATCH(A511,'Ingredienti'!$A$5:$A$154,0)),IF(ISNUMBER(MATCH(A511,'Ricette base'!$H$5:$H$19,0)),INDEX('Ricette base'!$I$5:$I$19,MATCH(A511,'Ricette base'!$H$5:$H$19,0)),"")))</f>
        <v/>
      </c>
      <c r="D511" s="13" t="str">
        <f>IF(A511="","",IF(ISNUMBER(MATCH(A511,'Ingredienti'!$A$5:$A$154,0)),INDEX('Ingredienti'!$G$5:$G$154,MATCH(A511,'Ingredienti'!$A$5:$A$154,0)),IF(ISNUMBER(MATCH(A511,'Ricette base'!$H$5:$H$19,0)),INDEX('Ricette base'!$J$5:$J$19,MATCH(A511,'Ricette base'!$H$5:$H$19,0)),"")))</f>
        <v/>
      </c>
      <c r="E511" s="15" t="str">
        <f>IF(OR(A511="",NOT(ISNUMBER(B511)),NOT(ISNUMBER(D511))),"",ROUND(B511*D511,2))</f>
        <v/>
      </c>
      <c r="F511" s="10" t="str">
        <f>IF(A511="","",IF(OR(ISNUMBER(MATCH(A511,'Ingredienti'!$A$5:$A$154,0)),ISNUMBER(MATCH(A511,'Ricette base'!$H$5:$H$19,0))),IF(NOT(ISNUMBER(D511)),"prezzo mancante",IF(NOT(ISNUMBER(B511)),"quantità mancante",IF(ISNUMBER(MATCH(A511,'Ingredienti'!$A$5:$A$154,0)),"",IF(INDEX('Ricette base'!$K$5:$K$19,MATCH(A511,'Ricette base'!$H$5:$H$19,0))&gt;0,"ricetta base incompleta","")))),"non trovato"))</f>
        <v/>
      </c>
      <c r="L511">
        <f>IF(F511="",0,1)</f>
        <v>0</v>
      </c>
    </row>
    <row r="512" spans="1:12" x14ac:dyDescent="0.25">
      <c r="A512" s="5"/>
      <c r="B512" s="12"/>
      <c r="C512" t="str">
        <f>IF(A512="","",IF(ISNUMBER(MATCH(A512,'Ingredienti'!$A$5:$A$154,0)),INDEX('Ingredienti'!$B$5:$B$154,MATCH(A512,'Ingredienti'!$A$5:$A$154,0)),IF(ISNUMBER(MATCH(A512,'Ricette base'!$H$5:$H$19,0)),INDEX('Ricette base'!$I$5:$I$19,MATCH(A512,'Ricette base'!$H$5:$H$19,0)),"")))</f>
        <v/>
      </c>
      <c r="D512" s="13" t="str">
        <f>IF(A512="","",IF(ISNUMBER(MATCH(A512,'Ingredienti'!$A$5:$A$154,0)),INDEX('Ingredienti'!$G$5:$G$154,MATCH(A512,'Ingredienti'!$A$5:$A$154,0)),IF(ISNUMBER(MATCH(A512,'Ricette base'!$H$5:$H$19,0)),INDEX('Ricette base'!$J$5:$J$19,MATCH(A512,'Ricette base'!$H$5:$H$19,0)),"")))</f>
        <v/>
      </c>
      <c r="E512" s="15" t="str">
        <f>IF(OR(A512="",NOT(ISNUMBER(B512)),NOT(ISNUMBER(D512))),"",ROUND(B512*D512,2))</f>
        <v/>
      </c>
      <c r="F512" s="10" t="str">
        <f>IF(A512="","",IF(OR(ISNUMBER(MATCH(A512,'Ingredienti'!$A$5:$A$154,0)),ISNUMBER(MATCH(A512,'Ricette base'!$H$5:$H$19,0))),IF(NOT(ISNUMBER(D512)),"prezzo mancante",IF(NOT(ISNUMBER(B512)),"quantità mancante",IF(ISNUMBER(MATCH(A512,'Ingredienti'!$A$5:$A$154,0)),"",IF(INDEX('Ricette base'!$K$5:$K$19,MATCH(A512,'Ricette base'!$H$5:$H$19,0))&gt;0,"ricetta base incompleta","")))),"non trovato"))</f>
        <v/>
      </c>
      <c r="L512">
        <f>IF(F512="",0,1)</f>
        <v>0</v>
      </c>
    </row>
    <row r="513" spans="1:12" x14ac:dyDescent="0.25">
      <c r="A513" s="5"/>
      <c r="B513" s="12"/>
      <c r="C513" t="str">
        <f>IF(A513="","",IF(ISNUMBER(MATCH(A513,'Ingredienti'!$A$5:$A$154,0)),INDEX('Ingredienti'!$B$5:$B$154,MATCH(A513,'Ingredienti'!$A$5:$A$154,0)),IF(ISNUMBER(MATCH(A513,'Ricette base'!$H$5:$H$19,0)),INDEX('Ricette base'!$I$5:$I$19,MATCH(A513,'Ricette base'!$H$5:$H$19,0)),"")))</f>
        <v/>
      </c>
      <c r="D513" s="13" t="str">
        <f>IF(A513="","",IF(ISNUMBER(MATCH(A513,'Ingredienti'!$A$5:$A$154,0)),INDEX('Ingredienti'!$G$5:$G$154,MATCH(A513,'Ingredienti'!$A$5:$A$154,0)),IF(ISNUMBER(MATCH(A513,'Ricette base'!$H$5:$H$19,0)),INDEX('Ricette base'!$J$5:$J$19,MATCH(A513,'Ricette base'!$H$5:$H$19,0)),"")))</f>
        <v/>
      </c>
      <c r="E513" s="15" t="str">
        <f>IF(OR(A513="",NOT(ISNUMBER(B513)),NOT(ISNUMBER(D513))),"",ROUND(B513*D513,2))</f>
        <v/>
      </c>
      <c r="F513" s="10" t="str">
        <f>IF(A513="","",IF(OR(ISNUMBER(MATCH(A513,'Ingredienti'!$A$5:$A$154,0)),ISNUMBER(MATCH(A513,'Ricette base'!$H$5:$H$19,0))),IF(NOT(ISNUMBER(D513)),"prezzo mancante",IF(NOT(ISNUMBER(B513)),"quantità mancante",IF(ISNUMBER(MATCH(A513,'Ingredienti'!$A$5:$A$154,0)),"",IF(INDEX('Ricette base'!$K$5:$K$19,MATCH(A513,'Ricette base'!$H$5:$H$19,0))&gt;0,"ricetta base incompleta","")))),"non trovato"))</f>
        <v/>
      </c>
      <c r="L513">
        <f>IF(F513="",0,1)</f>
        <v>0</v>
      </c>
    </row>
    <row r="514" spans="1:12" x14ac:dyDescent="0.25">
      <c r="A514" s="5"/>
      <c r="B514" s="12"/>
      <c r="C514" t="str">
        <f>IF(A514="","",IF(ISNUMBER(MATCH(A514,'Ingredienti'!$A$5:$A$154,0)),INDEX('Ingredienti'!$B$5:$B$154,MATCH(A514,'Ingredienti'!$A$5:$A$154,0)),IF(ISNUMBER(MATCH(A514,'Ricette base'!$H$5:$H$19,0)),INDEX('Ricette base'!$I$5:$I$19,MATCH(A514,'Ricette base'!$H$5:$H$19,0)),"")))</f>
        <v/>
      </c>
      <c r="D514" s="13" t="str">
        <f>IF(A514="","",IF(ISNUMBER(MATCH(A514,'Ingredienti'!$A$5:$A$154,0)),INDEX('Ingredienti'!$G$5:$G$154,MATCH(A514,'Ingredienti'!$A$5:$A$154,0)),IF(ISNUMBER(MATCH(A514,'Ricette base'!$H$5:$H$19,0)),INDEX('Ricette base'!$J$5:$J$19,MATCH(A514,'Ricette base'!$H$5:$H$19,0)),"")))</f>
        <v/>
      </c>
      <c r="E514" s="15" t="str">
        <f>IF(OR(A514="",NOT(ISNUMBER(B514)),NOT(ISNUMBER(D514))),"",ROUND(B514*D514,2))</f>
        <v/>
      </c>
      <c r="F514" s="10" t="str">
        <f>IF(A514="","",IF(OR(ISNUMBER(MATCH(A514,'Ingredienti'!$A$5:$A$154,0)),ISNUMBER(MATCH(A514,'Ricette base'!$H$5:$H$19,0))),IF(NOT(ISNUMBER(D514)),"prezzo mancante",IF(NOT(ISNUMBER(B514)),"quantità mancante",IF(ISNUMBER(MATCH(A514,'Ingredienti'!$A$5:$A$154,0)),"",IF(INDEX('Ricette base'!$K$5:$K$19,MATCH(A514,'Ricette base'!$H$5:$H$19,0))&gt;0,"ricetta base incompleta","")))),"non trovato"))</f>
        <v/>
      </c>
      <c r="L514">
        <f>IF(F514="",0,1)</f>
        <v>0</v>
      </c>
    </row>
    <row r="515" spans="1:12" x14ac:dyDescent="0.25">
      <c r="A515" s="5"/>
      <c r="B515" s="12"/>
      <c r="C515" t="str">
        <f>IF(A515="","",IF(ISNUMBER(MATCH(A515,'Ingredienti'!$A$5:$A$154,0)),INDEX('Ingredienti'!$B$5:$B$154,MATCH(A515,'Ingredienti'!$A$5:$A$154,0)),IF(ISNUMBER(MATCH(A515,'Ricette base'!$H$5:$H$19,0)),INDEX('Ricette base'!$I$5:$I$19,MATCH(A515,'Ricette base'!$H$5:$H$19,0)),"")))</f>
        <v/>
      </c>
      <c r="D515" s="13" t="str">
        <f>IF(A515="","",IF(ISNUMBER(MATCH(A515,'Ingredienti'!$A$5:$A$154,0)),INDEX('Ingredienti'!$G$5:$G$154,MATCH(A515,'Ingredienti'!$A$5:$A$154,0)),IF(ISNUMBER(MATCH(A515,'Ricette base'!$H$5:$H$19,0)),INDEX('Ricette base'!$J$5:$J$19,MATCH(A515,'Ricette base'!$H$5:$H$19,0)),"")))</f>
        <v/>
      </c>
      <c r="E515" s="15" t="str">
        <f>IF(OR(A515="",NOT(ISNUMBER(B515)),NOT(ISNUMBER(D515))),"",ROUND(B515*D515,2))</f>
        <v/>
      </c>
      <c r="F515" s="10" t="str">
        <f>IF(A515="","",IF(OR(ISNUMBER(MATCH(A515,'Ingredienti'!$A$5:$A$154,0)),ISNUMBER(MATCH(A515,'Ricette base'!$H$5:$H$19,0))),IF(NOT(ISNUMBER(D515)),"prezzo mancante",IF(NOT(ISNUMBER(B515)),"quantità mancante",IF(ISNUMBER(MATCH(A515,'Ingredienti'!$A$5:$A$154,0)),"",IF(INDEX('Ricette base'!$K$5:$K$19,MATCH(A515,'Ricette base'!$H$5:$H$19,0))&gt;0,"ricetta base incompleta","")))),"non trovato"))</f>
        <v/>
      </c>
      <c r="L515">
        <f>IF(F515="",0,1)</f>
        <v>0</v>
      </c>
    </row>
    <row r="516" spans="1:12" x14ac:dyDescent="0.25">
      <c r="A516" s="5"/>
      <c r="B516" s="12"/>
      <c r="C516" t="str">
        <f>IF(A516="","",IF(ISNUMBER(MATCH(A516,'Ingredienti'!$A$5:$A$154,0)),INDEX('Ingredienti'!$B$5:$B$154,MATCH(A516,'Ingredienti'!$A$5:$A$154,0)),IF(ISNUMBER(MATCH(A516,'Ricette base'!$H$5:$H$19,0)),INDEX('Ricette base'!$I$5:$I$19,MATCH(A516,'Ricette base'!$H$5:$H$19,0)),"")))</f>
        <v/>
      </c>
      <c r="D516" s="13" t="str">
        <f>IF(A516="","",IF(ISNUMBER(MATCH(A516,'Ingredienti'!$A$5:$A$154,0)),INDEX('Ingredienti'!$G$5:$G$154,MATCH(A516,'Ingredienti'!$A$5:$A$154,0)),IF(ISNUMBER(MATCH(A516,'Ricette base'!$H$5:$H$19,0)),INDEX('Ricette base'!$J$5:$J$19,MATCH(A516,'Ricette base'!$H$5:$H$19,0)),"")))</f>
        <v/>
      </c>
      <c r="E516" s="15" t="str">
        <f>IF(OR(A516="",NOT(ISNUMBER(B516)),NOT(ISNUMBER(D516))),"",ROUND(B516*D516,2))</f>
        <v/>
      </c>
      <c r="F516" s="10" t="str">
        <f>IF(A516="","",IF(OR(ISNUMBER(MATCH(A516,'Ingredienti'!$A$5:$A$154,0)),ISNUMBER(MATCH(A516,'Ricette base'!$H$5:$H$19,0))),IF(NOT(ISNUMBER(D516)),"prezzo mancante",IF(NOT(ISNUMBER(B516)),"quantità mancante",IF(ISNUMBER(MATCH(A516,'Ingredienti'!$A$5:$A$154,0)),"",IF(INDEX('Ricette base'!$K$5:$K$19,MATCH(A516,'Ricette base'!$H$5:$H$19,0))&gt;0,"ricetta base incompleta","")))),"non trovato"))</f>
        <v/>
      </c>
      <c r="L516">
        <f>IF(F516="",0,1)</f>
        <v>0</v>
      </c>
    </row>
    <row r="517" spans="1:12" x14ac:dyDescent="0.25">
      <c r="A517" s="5"/>
      <c r="B517" s="12"/>
      <c r="C517" t="str">
        <f>IF(A517="","",IF(ISNUMBER(MATCH(A517,'Ingredienti'!$A$5:$A$154,0)),INDEX('Ingredienti'!$B$5:$B$154,MATCH(A517,'Ingredienti'!$A$5:$A$154,0)),IF(ISNUMBER(MATCH(A517,'Ricette base'!$H$5:$H$19,0)),INDEX('Ricette base'!$I$5:$I$19,MATCH(A517,'Ricette base'!$H$5:$H$19,0)),"")))</f>
        <v/>
      </c>
      <c r="D517" s="13" t="str">
        <f>IF(A517="","",IF(ISNUMBER(MATCH(A517,'Ingredienti'!$A$5:$A$154,0)),INDEX('Ingredienti'!$G$5:$G$154,MATCH(A517,'Ingredienti'!$A$5:$A$154,0)),IF(ISNUMBER(MATCH(A517,'Ricette base'!$H$5:$H$19,0)),INDEX('Ricette base'!$J$5:$J$19,MATCH(A517,'Ricette base'!$H$5:$H$19,0)),"")))</f>
        <v/>
      </c>
      <c r="E517" s="15" t="str">
        <f>IF(OR(A517="",NOT(ISNUMBER(B517)),NOT(ISNUMBER(D517))),"",ROUND(B517*D517,2))</f>
        <v/>
      </c>
      <c r="F517" s="10" t="str">
        <f>IF(A517="","",IF(OR(ISNUMBER(MATCH(A517,'Ingredienti'!$A$5:$A$154,0)),ISNUMBER(MATCH(A517,'Ricette base'!$H$5:$H$19,0))),IF(NOT(ISNUMBER(D517)),"prezzo mancante",IF(NOT(ISNUMBER(B517)),"quantità mancante",IF(ISNUMBER(MATCH(A517,'Ingredienti'!$A$5:$A$154,0)),"",IF(INDEX('Ricette base'!$K$5:$K$19,MATCH(A517,'Ricette base'!$H$5:$H$19,0))&gt;0,"ricetta base incompleta","")))),"non trovato"))</f>
        <v/>
      </c>
      <c r="L517">
        <f>IF(F517="",0,1)</f>
        <v>0</v>
      </c>
    </row>
    <row r="518" spans="1:12" x14ac:dyDescent="0.25">
      <c r="A518" s="5"/>
      <c r="B518" s="12"/>
      <c r="C518" t="str">
        <f>IF(A518="","",IF(ISNUMBER(MATCH(A518,'Ingredienti'!$A$5:$A$154,0)),INDEX('Ingredienti'!$B$5:$B$154,MATCH(A518,'Ingredienti'!$A$5:$A$154,0)),IF(ISNUMBER(MATCH(A518,'Ricette base'!$H$5:$H$19,0)),INDEX('Ricette base'!$I$5:$I$19,MATCH(A518,'Ricette base'!$H$5:$H$19,0)),"")))</f>
        <v/>
      </c>
      <c r="D518" s="13" t="str">
        <f>IF(A518="","",IF(ISNUMBER(MATCH(A518,'Ingredienti'!$A$5:$A$154,0)),INDEX('Ingredienti'!$G$5:$G$154,MATCH(A518,'Ingredienti'!$A$5:$A$154,0)),IF(ISNUMBER(MATCH(A518,'Ricette base'!$H$5:$H$19,0)),INDEX('Ricette base'!$J$5:$J$19,MATCH(A518,'Ricette base'!$H$5:$H$19,0)),"")))</f>
        <v/>
      </c>
      <c r="E518" s="15" t="str">
        <f>IF(OR(A518="",NOT(ISNUMBER(B518)),NOT(ISNUMBER(D518))),"",ROUND(B518*D518,2))</f>
        <v/>
      </c>
      <c r="F518" s="10" t="str">
        <f>IF(A518="","",IF(OR(ISNUMBER(MATCH(A518,'Ingredienti'!$A$5:$A$154,0)),ISNUMBER(MATCH(A518,'Ricette base'!$H$5:$H$19,0))),IF(NOT(ISNUMBER(D518)),"prezzo mancante",IF(NOT(ISNUMBER(B518)),"quantità mancante",IF(ISNUMBER(MATCH(A518,'Ingredienti'!$A$5:$A$154,0)),"",IF(INDEX('Ricette base'!$K$5:$K$19,MATCH(A518,'Ricette base'!$H$5:$H$19,0))&gt;0,"ricetta base incompleta","")))),"non trovato"))</f>
        <v/>
      </c>
      <c r="L518">
        <f>IF(F518="",0,1)</f>
        <v>0</v>
      </c>
    </row>
    <row r="519" spans="1:12" x14ac:dyDescent="0.25">
      <c r="A519" s="5"/>
      <c r="B519" s="12"/>
      <c r="C519" t="str">
        <f>IF(A519="","",IF(ISNUMBER(MATCH(A519,'Ingredienti'!$A$5:$A$154,0)),INDEX('Ingredienti'!$B$5:$B$154,MATCH(A519,'Ingredienti'!$A$5:$A$154,0)),IF(ISNUMBER(MATCH(A519,'Ricette base'!$H$5:$H$19,0)),INDEX('Ricette base'!$I$5:$I$19,MATCH(A519,'Ricette base'!$H$5:$H$19,0)),"")))</f>
        <v/>
      </c>
      <c r="D519" s="13" t="str">
        <f>IF(A519="","",IF(ISNUMBER(MATCH(A519,'Ingredienti'!$A$5:$A$154,0)),INDEX('Ingredienti'!$G$5:$G$154,MATCH(A519,'Ingredienti'!$A$5:$A$154,0)),IF(ISNUMBER(MATCH(A519,'Ricette base'!$H$5:$H$19,0)),INDEX('Ricette base'!$J$5:$J$19,MATCH(A519,'Ricette base'!$H$5:$H$19,0)),"")))</f>
        <v/>
      </c>
      <c r="E519" s="15" t="str">
        <f>IF(OR(A519="",NOT(ISNUMBER(B519)),NOT(ISNUMBER(D519))),"",ROUND(B519*D519,2))</f>
        <v/>
      </c>
      <c r="F519" s="10" t="str">
        <f>IF(A519="","",IF(OR(ISNUMBER(MATCH(A519,'Ingredienti'!$A$5:$A$154,0)),ISNUMBER(MATCH(A519,'Ricette base'!$H$5:$H$19,0))),IF(NOT(ISNUMBER(D519)),"prezzo mancante",IF(NOT(ISNUMBER(B519)),"quantità mancante",IF(ISNUMBER(MATCH(A519,'Ingredienti'!$A$5:$A$154,0)),"",IF(INDEX('Ricette base'!$K$5:$K$19,MATCH(A519,'Ricette base'!$H$5:$H$19,0))&gt;0,"ricetta base incompleta","")))),"non trovato"))</f>
        <v/>
      </c>
      <c r="L519">
        <f>IF(F519="",0,1)</f>
        <v>0</v>
      </c>
    </row>
    <row r="520" spans="1:12" x14ac:dyDescent="0.25">
      <c r="A520" s="5"/>
      <c r="B520" s="12"/>
      <c r="C520" t="str">
        <f>IF(A520="","",IF(ISNUMBER(MATCH(A520,'Ingredienti'!$A$5:$A$154,0)),INDEX('Ingredienti'!$B$5:$B$154,MATCH(A520,'Ingredienti'!$A$5:$A$154,0)),IF(ISNUMBER(MATCH(A520,'Ricette base'!$H$5:$H$19,0)),INDEX('Ricette base'!$I$5:$I$19,MATCH(A520,'Ricette base'!$H$5:$H$19,0)),"")))</f>
        <v/>
      </c>
      <c r="D520" s="13" t="str">
        <f>IF(A520="","",IF(ISNUMBER(MATCH(A520,'Ingredienti'!$A$5:$A$154,0)),INDEX('Ingredienti'!$G$5:$G$154,MATCH(A520,'Ingredienti'!$A$5:$A$154,0)),IF(ISNUMBER(MATCH(A520,'Ricette base'!$H$5:$H$19,0)),INDEX('Ricette base'!$J$5:$J$19,MATCH(A520,'Ricette base'!$H$5:$H$19,0)),"")))</f>
        <v/>
      </c>
      <c r="E520" s="15" t="str">
        <f>IF(OR(A520="",NOT(ISNUMBER(B520)),NOT(ISNUMBER(D520))),"",ROUND(B520*D520,2))</f>
        <v/>
      </c>
      <c r="F520" s="10" t="str">
        <f>IF(A520="","",IF(OR(ISNUMBER(MATCH(A520,'Ingredienti'!$A$5:$A$154,0)),ISNUMBER(MATCH(A520,'Ricette base'!$H$5:$H$19,0))),IF(NOT(ISNUMBER(D520)),"prezzo mancante",IF(NOT(ISNUMBER(B520)),"quantità mancante",IF(ISNUMBER(MATCH(A520,'Ingredienti'!$A$5:$A$154,0)),"",IF(INDEX('Ricette base'!$K$5:$K$19,MATCH(A520,'Ricette base'!$H$5:$H$19,0))&gt;0,"ricetta base incompleta","")))),"non trovato"))</f>
        <v/>
      </c>
      <c r="L520">
        <f>IF(F520="",0,1)</f>
        <v>0</v>
      </c>
    </row>
    <row r="521" spans="1:12" x14ac:dyDescent="0.25">
      <c r="A521" s="5"/>
      <c r="B521" s="12"/>
      <c r="C521" t="str">
        <f>IF(A521="","",IF(ISNUMBER(MATCH(A521,'Ingredienti'!$A$5:$A$154,0)),INDEX('Ingredienti'!$B$5:$B$154,MATCH(A521,'Ingredienti'!$A$5:$A$154,0)),IF(ISNUMBER(MATCH(A521,'Ricette base'!$H$5:$H$19,0)),INDEX('Ricette base'!$I$5:$I$19,MATCH(A521,'Ricette base'!$H$5:$H$19,0)),"")))</f>
        <v/>
      </c>
      <c r="D521" s="13" t="str">
        <f>IF(A521="","",IF(ISNUMBER(MATCH(A521,'Ingredienti'!$A$5:$A$154,0)),INDEX('Ingredienti'!$G$5:$G$154,MATCH(A521,'Ingredienti'!$A$5:$A$154,0)),IF(ISNUMBER(MATCH(A521,'Ricette base'!$H$5:$H$19,0)),INDEX('Ricette base'!$J$5:$J$19,MATCH(A521,'Ricette base'!$H$5:$H$19,0)),"")))</f>
        <v/>
      </c>
      <c r="E521" s="15" t="str">
        <f>IF(OR(A521="",NOT(ISNUMBER(B521)),NOT(ISNUMBER(D521))),"",ROUND(B521*D521,2))</f>
        <v/>
      </c>
      <c r="F521" s="10" t="str">
        <f>IF(A521="","",IF(OR(ISNUMBER(MATCH(A521,'Ingredienti'!$A$5:$A$154,0)),ISNUMBER(MATCH(A521,'Ricette base'!$H$5:$H$19,0))),IF(NOT(ISNUMBER(D521)),"prezzo mancante",IF(NOT(ISNUMBER(B521)),"quantità mancante",IF(ISNUMBER(MATCH(A521,'Ingredienti'!$A$5:$A$154,0)),"",IF(INDEX('Ricette base'!$K$5:$K$19,MATCH(A521,'Ricette base'!$H$5:$H$19,0))&gt;0,"ricetta base incompleta","")))),"non trovato"))</f>
        <v/>
      </c>
      <c r="L521">
        <f>IF(F521="",0,1)</f>
        <v>0</v>
      </c>
    </row>
    <row r="522" spans="1:5" x14ac:dyDescent="0.25">
      <c r="A522" s="16" t="s">
        <v>47</v>
      </c>
      <c r="E522" s="9" t="str">
        <f>IF(A505="","",ROUND(SUM(E507:E521),2))</f>
        <v/>
      </c>
    </row>
    <row r="523" spans="1:5" x14ac:dyDescent="0.25">
      <c r="A523" s="16" t="s">
        <v>50</v>
      </c>
      <c r="E523" s="9" t="str">
        <f>IF(OR(A505="",NOT(ISNUMBER(C505))),"",IF(C505&lt;=0,"",ROUND(E522/C505,2)))</f>
        <v/>
      </c>
    </row>
    <row r="525" spans="1:5" x14ac:dyDescent="0.25">
      <c r="A525" s="11"/>
      <c r="B525" s="2" t="s">
        <v>52</v>
      </c>
      <c r="C525" s="5"/>
      <c r="D525" s="2" t="str">
        <f>IF(C525=1,"porzione","porzioni")</f>
        <v>porzioni</v>
      </c>
      <c r="E525" s="10" t="str">
        <f>IF(A525="","",IF(COUNTIF($H$5:$H$34,A525)&gt;1,"nome doppio, conta solo il primo",IF(NOT(ISNUMBER(C525)),"«dà … porzioni» mancante",IF(C525&lt;=0,"«dà … porzioni» mancante",IF(SUM(L527:L541)&gt;0,"controllare le righe con avviso","")))))</f>
        <v/>
      </c>
    </row>
    <row r="526" spans="1:6" x14ac:dyDescent="0.25">
      <c r="A526" s="4" t="s">
        <v>43</v>
      </c>
      <c r="B526" s="4" t="s">
        <v>44</v>
      </c>
      <c r="C526" s="4" t="s">
        <v>18</v>
      </c>
      <c r="D526" s="4" t="s">
        <v>45</v>
      </c>
      <c r="E526" s="4" t="s">
        <v>46</v>
      </c>
      <c r="F526" s="4" t="s">
        <v>24</v>
      </c>
    </row>
    <row r="527" spans="1:12" x14ac:dyDescent="0.25">
      <c r="A527" s="5"/>
      <c r="B527" s="12"/>
      <c r="C527" t="str">
        <f>IF(A527="","",IF(ISNUMBER(MATCH(A527,'Ingredienti'!$A$5:$A$154,0)),INDEX('Ingredienti'!$B$5:$B$154,MATCH(A527,'Ingredienti'!$A$5:$A$154,0)),IF(ISNUMBER(MATCH(A527,'Ricette base'!$H$5:$H$19,0)),INDEX('Ricette base'!$I$5:$I$19,MATCH(A527,'Ricette base'!$H$5:$H$19,0)),"")))</f>
        <v/>
      </c>
      <c r="D527" s="13" t="str">
        <f>IF(A527="","",IF(ISNUMBER(MATCH(A527,'Ingredienti'!$A$5:$A$154,0)),INDEX('Ingredienti'!$G$5:$G$154,MATCH(A527,'Ingredienti'!$A$5:$A$154,0)),IF(ISNUMBER(MATCH(A527,'Ricette base'!$H$5:$H$19,0)),INDEX('Ricette base'!$J$5:$J$19,MATCH(A527,'Ricette base'!$H$5:$H$19,0)),"")))</f>
        <v/>
      </c>
      <c r="E527" s="15" t="str">
        <f>IF(OR(A527="",NOT(ISNUMBER(B527)),NOT(ISNUMBER(D527))),"",ROUND(B527*D527,2))</f>
        <v/>
      </c>
      <c r="F527" s="10" t="str">
        <f>IF(A527="","",IF(OR(ISNUMBER(MATCH(A527,'Ingredienti'!$A$5:$A$154,0)),ISNUMBER(MATCH(A527,'Ricette base'!$H$5:$H$19,0))),IF(NOT(ISNUMBER(D527)),"prezzo mancante",IF(NOT(ISNUMBER(B527)),"quantità mancante",IF(ISNUMBER(MATCH(A527,'Ingredienti'!$A$5:$A$154,0)),"",IF(INDEX('Ricette base'!$K$5:$K$19,MATCH(A527,'Ricette base'!$H$5:$H$19,0))&gt;0,"ricetta base incompleta","")))),"non trovato"))</f>
        <v/>
      </c>
      <c r="L527">
        <f>IF(F527="",0,1)</f>
        <v>0</v>
      </c>
    </row>
    <row r="528" spans="1:12" x14ac:dyDescent="0.25">
      <c r="A528" s="5"/>
      <c r="B528" s="12"/>
      <c r="C528" t="str">
        <f>IF(A528="","",IF(ISNUMBER(MATCH(A528,'Ingredienti'!$A$5:$A$154,0)),INDEX('Ingredienti'!$B$5:$B$154,MATCH(A528,'Ingredienti'!$A$5:$A$154,0)),IF(ISNUMBER(MATCH(A528,'Ricette base'!$H$5:$H$19,0)),INDEX('Ricette base'!$I$5:$I$19,MATCH(A528,'Ricette base'!$H$5:$H$19,0)),"")))</f>
        <v/>
      </c>
      <c r="D528" s="13" t="str">
        <f>IF(A528="","",IF(ISNUMBER(MATCH(A528,'Ingredienti'!$A$5:$A$154,0)),INDEX('Ingredienti'!$G$5:$G$154,MATCH(A528,'Ingredienti'!$A$5:$A$154,0)),IF(ISNUMBER(MATCH(A528,'Ricette base'!$H$5:$H$19,0)),INDEX('Ricette base'!$J$5:$J$19,MATCH(A528,'Ricette base'!$H$5:$H$19,0)),"")))</f>
        <v/>
      </c>
      <c r="E528" s="15" t="str">
        <f>IF(OR(A528="",NOT(ISNUMBER(B528)),NOT(ISNUMBER(D528))),"",ROUND(B528*D528,2))</f>
        <v/>
      </c>
      <c r="F528" s="10" t="str">
        <f>IF(A528="","",IF(OR(ISNUMBER(MATCH(A528,'Ingredienti'!$A$5:$A$154,0)),ISNUMBER(MATCH(A528,'Ricette base'!$H$5:$H$19,0))),IF(NOT(ISNUMBER(D528)),"prezzo mancante",IF(NOT(ISNUMBER(B528)),"quantità mancante",IF(ISNUMBER(MATCH(A528,'Ingredienti'!$A$5:$A$154,0)),"",IF(INDEX('Ricette base'!$K$5:$K$19,MATCH(A528,'Ricette base'!$H$5:$H$19,0))&gt;0,"ricetta base incompleta","")))),"non trovato"))</f>
        <v/>
      </c>
      <c r="L528">
        <f>IF(F528="",0,1)</f>
        <v>0</v>
      </c>
    </row>
    <row r="529" spans="1:12" x14ac:dyDescent="0.25">
      <c r="A529" s="5"/>
      <c r="B529" s="12"/>
      <c r="C529" t="str">
        <f>IF(A529="","",IF(ISNUMBER(MATCH(A529,'Ingredienti'!$A$5:$A$154,0)),INDEX('Ingredienti'!$B$5:$B$154,MATCH(A529,'Ingredienti'!$A$5:$A$154,0)),IF(ISNUMBER(MATCH(A529,'Ricette base'!$H$5:$H$19,0)),INDEX('Ricette base'!$I$5:$I$19,MATCH(A529,'Ricette base'!$H$5:$H$19,0)),"")))</f>
        <v/>
      </c>
      <c r="D529" s="13" t="str">
        <f>IF(A529="","",IF(ISNUMBER(MATCH(A529,'Ingredienti'!$A$5:$A$154,0)),INDEX('Ingredienti'!$G$5:$G$154,MATCH(A529,'Ingredienti'!$A$5:$A$154,0)),IF(ISNUMBER(MATCH(A529,'Ricette base'!$H$5:$H$19,0)),INDEX('Ricette base'!$J$5:$J$19,MATCH(A529,'Ricette base'!$H$5:$H$19,0)),"")))</f>
        <v/>
      </c>
      <c r="E529" s="15" t="str">
        <f>IF(OR(A529="",NOT(ISNUMBER(B529)),NOT(ISNUMBER(D529))),"",ROUND(B529*D529,2))</f>
        <v/>
      </c>
      <c r="F529" s="10" t="str">
        <f>IF(A529="","",IF(OR(ISNUMBER(MATCH(A529,'Ingredienti'!$A$5:$A$154,0)),ISNUMBER(MATCH(A529,'Ricette base'!$H$5:$H$19,0))),IF(NOT(ISNUMBER(D529)),"prezzo mancante",IF(NOT(ISNUMBER(B529)),"quantità mancante",IF(ISNUMBER(MATCH(A529,'Ingredienti'!$A$5:$A$154,0)),"",IF(INDEX('Ricette base'!$K$5:$K$19,MATCH(A529,'Ricette base'!$H$5:$H$19,0))&gt;0,"ricetta base incompleta","")))),"non trovato"))</f>
        <v/>
      </c>
      <c r="L529">
        <f>IF(F529="",0,1)</f>
        <v>0</v>
      </c>
    </row>
    <row r="530" spans="1:12" x14ac:dyDescent="0.25">
      <c r="A530" s="5"/>
      <c r="B530" s="12"/>
      <c r="C530" t="str">
        <f>IF(A530="","",IF(ISNUMBER(MATCH(A530,'Ingredienti'!$A$5:$A$154,0)),INDEX('Ingredienti'!$B$5:$B$154,MATCH(A530,'Ingredienti'!$A$5:$A$154,0)),IF(ISNUMBER(MATCH(A530,'Ricette base'!$H$5:$H$19,0)),INDEX('Ricette base'!$I$5:$I$19,MATCH(A530,'Ricette base'!$H$5:$H$19,0)),"")))</f>
        <v/>
      </c>
      <c r="D530" s="13" t="str">
        <f>IF(A530="","",IF(ISNUMBER(MATCH(A530,'Ingredienti'!$A$5:$A$154,0)),INDEX('Ingredienti'!$G$5:$G$154,MATCH(A530,'Ingredienti'!$A$5:$A$154,0)),IF(ISNUMBER(MATCH(A530,'Ricette base'!$H$5:$H$19,0)),INDEX('Ricette base'!$J$5:$J$19,MATCH(A530,'Ricette base'!$H$5:$H$19,0)),"")))</f>
        <v/>
      </c>
      <c r="E530" s="15" t="str">
        <f>IF(OR(A530="",NOT(ISNUMBER(B530)),NOT(ISNUMBER(D530))),"",ROUND(B530*D530,2))</f>
        <v/>
      </c>
      <c r="F530" s="10" t="str">
        <f>IF(A530="","",IF(OR(ISNUMBER(MATCH(A530,'Ingredienti'!$A$5:$A$154,0)),ISNUMBER(MATCH(A530,'Ricette base'!$H$5:$H$19,0))),IF(NOT(ISNUMBER(D530)),"prezzo mancante",IF(NOT(ISNUMBER(B530)),"quantità mancante",IF(ISNUMBER(MATCH(A530,'Ingredienti'!$A$5:$A$154,0)),"",IF(INDEX('Ricette base'!$K$5:$K$19,MATCH(A530,'Ricette base'!$H$5:$H$19,0))&gt;0,"ricetta base incompleta","")))),"non trovato"))</f>
        <v/>
      </c>
      <c r="L530">
        <f>IF(F530="",0,1)</f>
        <v>0</v>
      </c>
    </row>
    <row r="531" spans="1:12" x14ac:dyDescent="0.25">
      <c r="A531" s="5"/>
      <c r="B531" s="12"/>
      <c r="C531" t="str">
        <f>IF(A531="","",IF(ISNUMBER(MATCH(A531,'Ingredienti'!$A$5:$A$154,0)),INDEX('Ingredienti'!$B$5:$B$154,MATCH(A531,'Ingredienti'!$A$5:$A$154,0)),IF(ISNUMBER(MATCH(A531,'Ricette base'!$H$5:$H$19,0)),INDEX('Ricette base'!$I$5:$I$19,MATCH(A531,'Ricette base'!$H$5:$H$19,0)),"")))</f>
        <v/>
      </c>
      <c r="D531" s="13" t="str">
        <f>IF(A531="","",IF(ISNUMBER(MATCH(A531,'Ingredienti'!$A$5:$A$154,0)),INDEX('Ingredienti'!$G$5:$G$154,MATCH(A531,'Ingredienti'!$A$5:$A$154,0)),IF(ISNUMBER(MATCH(A531,'Ricette base'!$H$5:$H$19,0)),INDEX('Ricette base'!$J$5:$J$19,MATCH(A531,'Ricette base'!$H$5:$H$19,0)),"")))</f>
        <v/>
      </c>
      <c r="E531" s="15" t="str">
        <f>IF(OR(A531="",NOT(ISNUMBER(B531)),NOT(ISNUMBER(D531))),"",ROUND(B531*D531,2))</f>
        <v/>
      </c>
      <c r="F531" s="10" t="str">
        <f>IF(A531="","",IF(OR(ISNUMBER(MATCH(A531,'Ingredienti'!$A$5:$A$154,0)),ISNUMBER(MATCH(A531,'Ricette base'!$H$5:$H$19,0))),IF(NOT(ISNUMBER(D531)),"prezzo mancante",IF(NOT(ISNUMBER(B531)),"quantità mancante",IF(ISNUMBER(MATCH(A531,'Ingredienti'!$A$5:$A$154,0)),"",IF(INDEX('Ricette base'!$K$5:$K$19,MATCH(A531,'Ricette base'!$H$5:$H$19,0))&gt;0,"ricetta base incompleta","")))),"non trovato"))</f>
        <v/>
      </c>
      <c r="L531">
        <f>IF(F531="",0,1)</f>
        <v>0</v>
      </c>
    </row>
    <row r="532" spans="1:12" x14ac:dyDescent="0.25">
      <c r="A532" s="5"/>
      <c r="B532" s="12"/>
      <c r="C532" t="str">
        <f>IF(A532="","",IF(ISNUMBER(MATCH(A532,'Ingredienti'!$A$5:$A$154,0)),INDEX('Ingredienti'!$B$5:$B$154,MATCH(A532,'Ingredienti'!$A$5:$A$154,0)),IF(ISNUMBER(MATCH(A532,'Ricette base'!$H$5:$H$19,0)),INDEX('Ricette base'!$I$5:$I$19,MATCH(A532,'Ricette base'!$H$5:$H$19,0)),"")))</f>
        <v/>
      </c>
      <c r="D532" s="13" t="str">
        <f>IF(A532="","",IF(ISNUMBER(MATCH(A532,'Ingredienti'!$A$5:$A$154,0)),INDEX('Ingredienti'!$G$5:$G$154,MATCH(A532,'Ingredienti'!$A$5:$A$154,0)),IF(ISNUMBER(MATCH(A532,'Ricette base'!$H$5:$H$19,0)),INDEX('Ricette base'!$J$5:$J$19,MATCH(A532,'Ricette base'!$H$5:$H$19,0)),"")))</f>
        <v/>
      </c>
      <c r="E532" s="15" t="str">
        <f>IF(OR(A532="",NOT(ISNUMBER(B532)),NOT(ISNUMBER(D532))),"",ROUND(B532*D532,2))</f>
        <v/>
      </c>
      <c r="F532" s="10" t="str">
        <f>IF(A532="","",IF(OR(ISNUMBER(MATCH(A532,'Ingredienti'!$A$5:$A$154,0)),ISNUMBER(MATCH(A532,'Ricette base'!$H$5:$H$19,0))),IF(NOT(ISNUMBER(D532)),"prezzo mancante",IF(NOT(ISNUMBER(B532)),"quantità mancante",IF(ISNUMBER(MATCH(A532,'Ingredienti'!$A$5:$A$154,0)),"",IF(INDEX('Ricette base'!$K$5:$K$19,MATCH(A532,'Ricette base'!$H$5:$H$19,0))&gt;0,"ricetta base incompleta","")))),"non trovato"))</f>
        <v/>
      </c>
      <c r="L532">
        <f>IF(F532="",0,1)</f>
        <v>0</v>
      </c>
    </row>
    <row r="533" spans="1:12" x14ac:dyDescent="0.25">
      <c r="A533" s="5"/>
      <c r="B533" s="12"/>
      <c r="C533" t="str">
        <f>IF(A533="","",IF(ISNUMBER(MATCH(A533,'Ingredienti'!$A$5:$A$154,0)),INDEX('Ingredienti'!$B$5:$B$154,MATCH(A533,'Ingredienti'!$A$5:$A$154,0)),IF(ISNUMBER(MATCH(A533,'Ricette base'!$H$5:$H$19,0)),INDEX('Ricette base'!$I$5:$I$19,MATCH(A533,'Ricette base'!$H$5:$H$19,0)),"")))</f>
        <v/>
      </c>
      <c r="D533" s="13" t="str">
        <f>IF(A533="","",IF(ISNUMBER(MATCH(A533,'Ingredienti'!$A$5:$A$154,0)),INDEX('Ingredienti'!$G$5:$G$154,MATCH(A533,'Ingredienti'!$A$5:$A$154,0)),IF(ISNUMBER(MATCH(A533,'Ricette base'!$H$5:$H$19,0)),INDEX('Ricette base'!$J$5:$J$19,MATCH(A533,'Ricette base'!$H$5:$H$19,0)),"")))</f>
        <v/>
      </c>
      <c r="E533" s="15" t="str">
        <f>IF(OR(A533="",NOT(ISNUMBER(B533)),NOT(ISNUMBER(D533))),"",ROUND(B533*D533,2))</f>
        <v/>
      </c>
      <c r="F533" s="10" t="str">
        <f>IF(A533="","",IF(OR(ISNUMBER(MATCH(A533,'Ingredienti'!$A$5:$A$154,0)),ISNUMBER(MATCH(A533,'Ricette base'!$H$5:$H$19,0))),IF(NOT(ISNUMBER(D533)),"prezzo mancante",IF(NOT(ISNUMBER(B533)),"quantità mancante",IF(ISNUMBER(MATCH(A533,'Ingredienti'!$A$5:$A$154,0)),"",IF(INDEX('Ricette base'!$K$5:$K$19,MATCH(A533,'Ricette base'!$H$5:$H$19,0))&gt;0,"ricetta base incompleta","")))),"non trovato"))</f>
        <v/>
      </c>
      <c r="L533">
        <f>IF(F533="",0,1)</f>
        <v>0</v>
      </c>
    </row>
    <row r="534" spans="1:12" x14ac:dyDescent="0.25">
      <c r="A534" s="5"/>
      <c r="B534" s="12"/>
      <c r="C534" t="str">
        <f>IF(A534="","",IF(ISNUMBER(MATCH(A534,'Ingredienti'!$A$5:$A$154,0)),INDEX('Ingredienti'!$B$5:$B$154,MATCH(A534,'Ingredienti'!$A$5:$A$154,0)),IF(ISNUMBER(MATCH(A534,'Ricette base'!$H$5:$H$19,0)),INDEX('Ricette base'!$I$5:$I$19,MATCH(A534,'Ricette base'!$H$5:$H$19,0)),"")))</f>
        <v/>
      </c>
      <c r="D534" s="13" t="str">
        <f>IF(A534="","",IF(ISNUMBER(MATCH(A534,'Ingredienti'!$A$5:$A$154,0)),INDEX('Ingredienti'!$G$5:$G$154,MATCH(A534,'Ingredienti'!$A$5:$A$154,0)),IF(ISNUMBER(MATCH(A534,'Ricette base'!$H$5:$H$19,0)),INDEX('Ricette base'!$J$5:$J$19,MATCH(A534,'Ricette base'!$H$5:$H$19,0)),"")))</f>
        <v/>
      </c>
      <c r="E534" s="15" t="str">
        <f>IF(OR(A534="",NOT(ISNUMBER(B534)),NOT(ISNUMBER(D534))),"",ROUND(B534*D534,2))</f>
        <v/>
      </c>
      <c r="F534" s="10" t="str">
        <f>IF(A534="","",IF(OR(ISNUMBER(MATCH(A534,'Ingredienti'!$A$5:$A$154,0)),ISNUMBER(MATCH(A534,'Ricette base'!$H$5:$H$19,0))),IF(NOT(ISNUMBER(D534)),"prezzo mancante",IF(NOT(ISNUMBER(B534)),"quantità mancante",IF(ISNUMBER(MATCH(A534,'Ingredienti'!$A$5:$A$154,0)),"",IF(INDEX('Ricette base'!$K$5:$K$19,MATCH(A534,'Ricette base'!$H$5:$H$19,0))&gt;0,"ricetta base incompleta","")))),"non trovato"))</f>
        <v/>
      </c>
      <c r="L534">
        <f>IF(F534="",0,1)</f>
        <v>0</v>
      </c>
    </row>
    <row r="535" spans="1:12" x14ac:dyDescent="0.25">
      <c r="A535" s="5"/>
      <c r="B535" s="12"/>
      <c r="C535" t="str">
        <f>IF(A535="","",IF(ISNUMBER(MATCH(A535,'Ingredienti'!$A$5:$A$154,0)),INDEX('Ingredienti'!$B$5:$B$154,MATCH(A535,'Ingredienti'!$A$5:$A$154,0)),IF(ISNUMBER(MATCH(A535,'Ricette base'!$H$5:$H$19,0)),INDEX('Ricette base'!$I$5:$I$19,MATCH(A535,'Ricette base'!$H$5:$H$19,0)),"")))</f>
        <v/>
      </c>
      <c r="D535" s="13" t="str">
        <f>IF(A535="","",IF(ISNUMBER(MATCH(A535,'Ingredienti'!$A$5:$A$154,0)),INDEX('Ingredienti'!$G$5:$G$154,MATCH(A535,'Ingredienti'!$A$5:$A$154,0)),IF(ISNUMBER(MATCH(A535,'Ricette base'!$H$5:$H$19,0)),INDEX('Ricette base'!$J$5:$J$19,MATCH(A535,'Ricette base'!$H$5:$H$19,0)),"")))</f>
        <v/>
      </c>
      <c r="E535" s="15" t="str">
        <f>IF(OR(A535="",NOT(ISNUMBER(B535)),NOT(ISNUMBER(D535))),"",ROUND(B535*D535,2))</f>
        <v/>
      </c>
      <c r="F535" s="10" t="str">
        <f>IF(A535="","",IF(OR(ISNUMBER(MATCH(A535,'Ingredienti'!$A$5:$A$154,0)),ISNUMBER(MATCH(A535,'Ricette base'!$H$5:$H$19,0))),IF(NOT(ISNUMBER(D535)),"prezzo mancante",IF(NOT(ISNUMBER(B535)),"quantità mancante",IF(ISNUMBER(MATCH(A535,'Ingredienti'!$A$5:$A$154,0)),"",IF(INDEX('Ricette base'!$K$5:$K$19,MATCH(A535,'Ricette base'!$H$5:$H$19,0))&gt;0,"ricetta base incompleta","")))),"non trovato"))</f>
        <v/>
      </c>
      <c r="L535">
        <f>IF(F535="",0,1)</f>
        <v>0</v>
      </c>
    </row>
    <row r="536" spans="1:12" x14ac:dyDescent="0.25">
      <c r="A536" s="5"/>
      <c r="B536" s="12"/>
      <c r="C536" t="str">
        <f>IF(A536="","",IF(ISNUMBER(MATCH(A536,'Ingredienti'!$A$5:$A$154,0)),INDEX('Ingredienti'!$B$5:$B$154,MATCH(A536,'Ingredienti'!$A$5:$A$154,0)),IF(ISNUMBER(MATCH(A536,'Ricette base'!$H$5:$H$19,0)),INDEX('Ricette base'!$I$5:$I$19,MATCH(A536,'Ricette base'!$H$5:$H$19,0)),"")))</f>
        <v/>
      </c>
      <c r="D536" s="13" t="str">
        <f>IF(A536="","",IF(ISNUMBER(MATCH(A536,'Ingredienti'!$A$5:$A$154,0)),INDEX('Ingredienti'!$G$5:$G$154,MATCH(A536,'Ingredienti'!$A$5:$A$154,0)),IF(ISNUMBER(MATCH(A536,'Ricette base'!$H$5:$H$19,0)),INDEX('Ricette base'!$J$5:$J$19,MATCH(A536,'Ricette base'!$H$5:$H$19,0)),"")))</f>
        <v/>
      </c>
      <c r="E536" s="15" t="str">
        <f>IF(OR(A536="",NOT(ISNUMBER(B536)),NOT(ISNUMBER(D536))),"",ROUND(B536*D536,2))</f>
        <v/>
      </c>
      <c r="F536" s="10" t="str">
        <f>IF(A536="","",IF(OR(ISNUMBER(MATCH(A536,'Ingredienti'!$A$5:$A$154,0)),ISNUMBER(MATCH(A536,'Ricette base'!$H$5:$H$19,0))),IF(NOT(ISNUMBER(D536)),"prezzo mancante",IF(NOT(ISNUMBER(B536)),"quantità mancante",IF(ISNUMBER(MATCH(A536,'Ingredienti'!$A$5:$A$154,0)),"",IF(INDEX('Ricette base'!$K$5:$K$19,MATCH(A536,'Ricette base'!$H$5:$H$19,0))&gt;0,"ricetta base incompleta","")))),"non trovato"))</f>
        <v/>
      </c>
      <c r="L536">
        <f>IF(F536="",0,1)</f>
        <v>0</v>
      </c>
    </row>
    <row r="537" spans="1:12" x14ac:dyDescent="0.25">
      <c r="A537" s="5"/>
      <c r="B537" s="12"/>
      <c r="C537" t="str">
        <f>IF(A537="","",IF(ISNUMBER(MATCH(A537,'Ingredienti'!$A$5:$A$154,0)),INDEX('Ingredienti'!$B$5:$B$154,MATCH(A537,'Ingredienti'!$A$5:$A$154,0)),IF(ISNUMBER(MATCH(A537,'Ricette base'!$H$5:$H$19,0)),INDEX('Ricette base'!$I$5:$I$19,MATCH(A537,'Ricette base'!$H$5:$H$19,0)),"")))</f>
        <v/>
      </c>
      <c r="D537" s="13" t="str">
        <f>IF(A537="","",IF(ISNUMBER(MATCH(A537,'Ingredienti'!$A$5:$A$154,0)),INDEX('Ingredienti'!$G$5:$G$154,MATCH(A537,'Ingredienti'!$A$5:$A$154,0)),IF(ISNUMBER(MATCH(A537,'Ricette base'!$H$5:$H$19,0)),INDEX('Ricette base'!$J$5:$J$19,MATCH(A537,'Ricette base'!$H$5:$H$19,0)),"")))</f>
        <v/>
      </c>
      <c r="E537" s="15" t="str">
        <f>IF(OR(A537="",NOT(ISNUMBER(B537)),NOT(ISNUMBER(D537))),"",ROUND(B537*D537,2))</f>
        <v/>
      </c>
      <c r="F537" s="10" t="str">
        <f>IF(A537="","",IF(OR(ISNUMBER(MATCH(A537,'Ingredienti'!$A$5:$A$154,0)),ISNUMBER(MATCH(A537,'Ricette base'!$H$5:$H$19,0))),IF(NOT(ISNUMBER(D537)),"prezzo mancante",IF(NOT(ISNUMBER(B537)),"quantità mancante",IF(ISNUMBER(MATCH(A537,'Ingredienti'!$A$5:$A$154,0)),"",IF(INDEX('Ricette base'!$K$5:$K$19,MATCH(A537,'Ricette base'!$H$5:$H$19,0))&gt;0,"ricetta base incompleta","")))),"non trovato"))</f>
        <v/>
      </c>
      <c r="L537">
        <f>IF(F537="",0,1)</f>
        <v>0</v>
      </c>
    </row>
    <row r="538" spans="1:12" x14ac:dyDescent="0.25">
      <c r="A538" s="5"/>
      <c r="B538" s="12"/>
      <c r="C538" t="str">
        <f>IF(A538="","",IF(ISNUMBER(MATCH(A538,'Ingredienti'!$A$5:$A$154,0)),INDEX('Ingredienti'!$B$5:$B$154,MATCH(A538,'Ingredienti'!$A$5:$A$154,0)),IF(ISNUMBER(MATCH(A538,'Ricette base'!$H$5:$H$19,0)),INDEX('Ricette base'!$I$5:$I$19,MATCH(A538,'Ricette base'!$H$5:$H$19,0)),"")))</f>
        <v/>
      </c>
      <c r="D538" s="13" t="str">
        <f>IF(A538="","",IF(ISNUMBER(MATCH(A538,'Ingredienti'!$A$5:$A$154,0)),INDEX('Ingredienti'!$G$5:$G$154,MATCH(A538,'Ingredienti'!$A$5:$A$154,0)),IF(ISNUMBER(MATCH(A538,'Ricette base'!$H$5:$H$19,0)),INDEX('Ricette base'!$J$5:$J$19,MATCH(A538,'Ricette base'!$H$5:$H$19,0)),"")))</f>
        <v/>
      </c>
      <c r="E538" s="15" t="str">
        <f>IF(OR(A538="",NOT(ISNUMBER(B538)),NOT(ISNUMBER(D538))),"",ROUND(B538*D538,2))</f>
        <v/>
      </c>
      <c r="F538" s="10" t="str">
        <f>IF(A538="","",IF(OR(ISNUMBER(MATCH(A538,'Ingredienti'!$A$5:$A$154,0)),ISNUMBER(MATCH(A538,'Ricette base'!$H$5:$H$19,0))),IF(NOT(ISNUMBER(D538)),"prezzo mancante",IF(NOT(ISNUMBER(B538)),"quantità mancante",IF(ISNUMBER(MATCH(A538,'Ingredienti'!$A$5:$A$154,0)),"",IF(INDEX('Ricette base'!$K$5:$K$19,MATCH(A538,'Ricette base'!$H$5:$H$19,0))&gt;0,"ricetta base incompleta","")))),"non trovato"))</f>
        <v/>
      </c>
      <c r="L538">
        <f>IF(F538="",0,1)</f>
        <v>0</v>
      </c>
    </row>
    <row r="539" spans="1:12" x14ac:dyDescent="0.25">
      <c r="A539" s="5"/>
      <c r="B539" s="12"/>
      <c r="C539" t="str">
        <f>IF(A539="","",IF(ISNUMBER(MATCH(A539,'Ingredienti'!$A$5:$A$154,0)),INDEX('Ingredienti'!$B$5:$B$154,MATCH(A539,'Ingredienti'!$A$5:$A$154,0)),IF(ISNUMBER(MATCH(A539,'Ricette base'!$H$5:$H$19,0)),INDEX('Ricette base'!$I$5:$I$19,MATCH(A539,'Ricette base'!$H$5:$H$19,0)),"")))</f>
        <v/>
      </c>
      <c r="D539" s="13" t="str">
        <f>IF(A539="","",IF(ISNUMBER(MATCH(A539,'Ingredienti'!$A$5:$A$154,0)),INDEX('Ingredienti'!$G$5:$G$154,MATCH(A539,'Ingredienti'!$A$5:$A$154,0)),IF(ISNUMBER(MATCH(A539,'Ricette base'!$H$5:$H$19,0)),INDEX('Ricette base'!$J$5:$J$19,MATCH(A539,'Ricette base'!$H$5:$H$19,0)),"")))</f>
        <v/>
      </c>
      <c r="E539" s="15" t="str">
        <f>IF(OR(A539="",NOT(ISNUMBER(B539)),NOT(ISNUMBER(D539))),"",ROUND(B539*D539,2))</f>
        <v/>
      </c>
      <c r="F539" s="10" t="str">
        <f>IF(A539="","",IF(OR(ISNUMBER(MATCH(A539,'Ingredienti'!$A$5:$A$154,0)),ISNUMBER(MATCH(A539,'Ricette base'!$H$5:$H$19,0))),IF(NOT(ISNUMBER(D539)),"prezzo mancante",IF(NOT(ISNUMBER(B539)),"quantità mancante",IF(ISNUMBER(MATCH(A539,'Ingredienti'!$A$5:$A$154,0)),"",IF(INDEX('Ricette base'!$K$5:$K$19,MATCH(A539,'Ricette base'!$H$5:$H$19,0))&gt;0,"ricetta base incompleta","")))),"non trovato"))</f>
        <v/>
      </c>
      <c r="L539">
        <f>IF(F539="",0,1)</f>
        <v>0</v>
      </c>
    </row>
    <row r="540" spans="1:12" x14ac:dyDescent="0.25">
      <c r="A540" s="5"/>
      <c r="B540" s="12"/>
      <c r="C540" t="str">
        <f>IF(A540="","",IF(ISNUMBER(MATCH(A540,'Ingredienti'!$A$5:$A$154,0)),INDEX('Ingredienti'!$B$5:$B$154,MATCH(A540,'Ingredienti'!$A$5:$A$154,0)),IF(ISNUMBER(MATCH(A540,'Ricette base'!$H$5:$H$19,0)),INDEX('Ricette base'!$I$5:$I$19,MATCH(A540,'Ricette base'!$H$5:$H$19,0)),"")))</f>
        <v/>
      </c>
      <c r="D540" s="13" t="str">
        <f>IF(A540="","",IF(ISNUMBER(MATCH(A540,'Ingredienti'!$A$5:$A$154,0)),INDEX('Ingredienti'!$G$5:$G$154,MATCH(A540,'Ingredienti'!$A$5:$A$154,0)),IF(ISNUMBER(MATCH(A540,'Ricette base'!$H$5:$H$19,0)),INDEX('Ricette base'!$J$5:$J$19,MATCH(A540,'Ricette base'!$H$5:$H$19,0)),"")))</f>
        <v/>
      </c>
      <c r="E540" s="15" t="str">
        <f>IF(OR(A540="",NOT(ISNUMBER(B540)),NOT(ISNUMBER(D540))),"",ROUND(B540*D540,2))</f>
        <v/>
      </c>
      <c r="F540" s="10" t="str">
        <f>IF(A540="","",IF(OR(ISNUMBER(MATCH(A540,'Ingredienti'!$A$5:$A$154,0)),ISNUMBER(MATCH(A540,'Ricette base'!$H$5:$H$19,0))),IF(NOT(ISNUMBER(D540)),"prezzo mancante",IF(NOT(ISNUMBER(B540)),"quantità mancante",IF(ISNUMBER(MATCH(A540,'Ingredienti'!$A$5:$A$154,0)),"",IF(INDEX('Ricette base'!$K$5:$K$19,MATCH(A540,'Ricette base'!$H$5:$H$19,0))&gt;0,"ricetta base incompleta","")))),"non trovato"))</f>
        <v/>
      </c>
      <c r="L540">
        <f>IF(F540="",0,1)</f>
        <v>0</v>
      </c>
    </row>
    <row r="541" spans="1:12" x14ac:dyDescent="0.25">
      <c r="A541" s="5"/>
      <c r="B541" s="12"/>
      <c r="C541" t="str">
        <f>IF(A541="","",IF(ISNUMBER(MATCH(A541,'Ingredienti'!$A$5:$A$154,0)),INDEX('Ingredienti'!$B$5:$B$154,MATCH(A541,'Ingredienti'!$A$5:$A$154,0)),IF(ISNUMBER(MATCH(A541,'Ricette base'!$H$5:$H$19,0)),INDEX('Ricette base'!$I$5:$I$19,MATCH(A541,'Ricette base'!$H$5:$H$19,0)),"")))</f>
        <v/>
      </c>
      <c r="D541" s="13" t="str">
        <f>IF(A541="","",IF(ISNUMBER(MATCH(A541,'Ingredienti'!$A$5:$A$154,0)),INDEX('Ingredienti'!$G$5:$G$154,MATCH(A541,'Ingredienti'!$A$5:$A$154,0)),IF(ISNUMBER(MATCH(A541,'Ricette base'!$H$5:$H$19,0)),INDEX('Ricette base'!$J$5:$J$19,MATCH(A541,'Ricette base'!$H$5:$H$19,0)),"")))</f>
        <v/>
      </c>
      <c r="E541" s="15" t="str">
        <f>IF(OR(A541="",NOT(ISNUMBER(B541)),NOT(ISNUMBER(D541))),"",ROUND(B541*D541,2))</f>
        <v/>
      </c>
      <c r="F541" s="10" t="str">
        <f>IF(A541="","",IF(OR(ISNUMBER(MATCH(A541,'Ingredienti'!$A$5:$A$154,0)),ISNUMBER(MATCH(A541,'Ricette base'!$H$5:$H$19,0))),IF(NOT(ISNUMBER(D541)),"prezzo mancante",IF(NOT(ISNUMBER(B541)),"quantità mancante",IF(ISNUMBER(MATCH(A541,'Ingredienti'!$A$5:$A$154,0)),"",IF(INDEX('Ricette base'!$K$5:$K$19,MATCH(A541,'Ricette base'!$H$5:$H$19,0))&gt;0,"ricetta base incompleta","")))),"non trovato"))</f>
        <v/>
      </c>
      <c r="L541">
        <f>IF(F541="",0,1)</f>
        <v>0</v>
      </c>
    </row>
    <row r="542" spans="1:5" x14ac:dyDescent="0.25">
      <c r="A542" s="16" t="s">
        <v>47</v>
      </c>
      <c r="E542" s="9" t="str">
        <f>IF(A525="","",ROUND(SUM(E527:E541),2))</f>
        <v/>
      </c>
    </row>
    <row r="543" spans="1:5" x14ac:dyDescent="0.25">
      <c r="A543" s="16" t="s">
        <v>50</v>
      </c>
      <c r="E543" s="9" t="str">
        <f>IF(OR(A525="",NOT(ISNUMBER(C525))),"",IF(C525&lt;=0,"",ROUND(E542/C525,2)))</f>
        <v/>
      </c>
    </row>
    <row r="545" spans="1:5" x14ac:dyDescent="0.25">
      <c r="A545" s="11"/>
      <c r="B545" s="2" t="s">
        <v>52</v>
      </c>
      <c r="C545" s="5"/>
      <c r="D545" s="2" t="str">
        <f>IF(C545=1,"porzione","porzioni")</f>
        <v>porzioni</v>
      </c>
      <c r="E545" s="10" t="str">
        <f>IF(A545="","",IF(COUNTIF($H$5:$H$34,A545)&gt;1,"nome doppio, conta solo il primo",IF(NOT(ISNUMBER(C545)),"«dà … porzioni» mancante",IF(C545&lt;=0,"«dà … porzioni» mancante",IF(SUM(L547:L561)&gt;0,"controllare le righe con avviso","")))))</f>
        <v/>
      </c>
    </row>
    <row r="546" spans="1:6" x14ac:dyDescent="0.25">
      <c r="A546" s="4" t="s">
        <v>43</v>
      </c>
      <c r="B546" s="4" t="s">
        <v>44</v>
      </c>
      <c r="C546" s="4" t="s">
        <v>18</v>
      </c>
      <c r="D546" s="4" t="s">
        <v>45</v>
      </c>
      <c r="E546" s="4" t="s">
        <v>46</v>
      </c>
      <c r="F546" s="4" t="s">
        <v>24</v>
      </c>
    </row>
    <row r="547" spans="1:12" x14ac:dyDescent="0.25">
      <c r="A547" s="5"/>
      <c r="B547" s="12"/>
      <c r="C547" t="str">
        <f>IF(A547="","",IF(ISNUMBER(MATCH(A547,'Ingredienti'!$A$5:$A$154,0)),INDEX('Ingredienti'!$B$5:$B$154,MATCH(A547,'Ingredienti'!$A$5:$A$154,0)),IF(ISNUMBER(MATCH(A547,'Ricette base'!$H$5:$H$19,0)),INDEX('Ricette base'!$I$5:$I$19,MATCH(A547,'Ricette base'!$H$5:$H$19,0)),"")))</f>
        <v/>
      </c>
      <c r="D547" s="13" t="str">
        <f>IF(A547="","",IF(ISNUMBER(MATCH(A547,'Ingredienti'!$A$5:$A$154,0)),INDEX('Ingredienti'!$G$5:$G$154,MATCH(A547,'Ingredienti'!$A$5:$A$154,0)),IF(ISNUMBER(MATCH(A547,'Ricette base'!$H$5:$H$19,0)),INDEX('Ricette base'!$J$5:$J$19,MATCH(A547,'Ricette base'!$H$5:$H$19,0)),"")))</f>
        <v/>
      </c>
      <c r="E547" s="15" t="str">
        <f>IF(OR(A547="",NOT(ISNUMBER(B547)),NOT(ISNUMBER(D547))),"",ROUND(B547*D547,2))</f>
        <v/>
      </c>
      <c r="F547" s="10" t="str">
        <f>IF(A547="","",IF(OR(ISNUMBER(MATCH(A547,'Ingredienti'!$A$5:$A$154,0)),ISNUMBER(MATCH(A547,'Ricette base'!$H$5:$H$19,0))),IF(NOT(ISNUMBER(D547)),"prezzo mancante",IF(NOT(ISNUMBER(B547)),"quantità mancante",IF(ISNUMBER(MATCH(A547,'Ingredienti'!$A$5:$A$154,0)),"",IF(INDEX('Ricette base'!$K$5:$K$19,MATCH(A547,'Ricette base'!$H$5:$H$19,0))&gt;0,"ricetta base incompleta","")))),"non trovato"))</f>
        <v/>
      </c>
      <c r="L547">
        <f>IF(F547="",0,1)</f>
        <v>0</v>
      </c>
    </row>
    <row r="548" spans="1:12" x14ac:dyDescent="0.25">
      <c r="A548" s="5"/>
      <c r="B548" s="12"/>
      <c r="C548" t="str">
        <f>IF(A548="","",IF(ISNUMBER(MATCH(A548,'Ingredienti'!$A$5:$A$154,0)),INDEX('Ingredienti'!$B$5:$B$154,MATCH(A548,'Ingredienti'!$A$5:$A$154,0)),IF(ISNUMBER(MATCH(A548,'Ricette base'!$H$5:$H$19,0)),INDEX('Ricette base'!$I$5:$I$19,MATCH(A548,'Ricette base'!$H$5:$H$19,0)),"")))</f>
        <v/>
      </c>
      <c r="D548" s="13" t="str">
        <f>IF(A548="","",IF(ISNUMBER(MATCH(A548,'Ingredienti'!$A$5:$A$154,0)),INDEX('Ingredienti'!$G$5:$G$154,MATCH(A548,'Ingredienti'!$A$5:$A$154,0)),IF(ISNUMBER(MATCH(A548,'Ricette base'!$H$5:$H$19,0)),INDEX('Ricette base'!$J$5:$J$19,MATCH(A548,'Ricette base'!$H$5:$H$19,0)),"")))</f>
        <v/>
      </c>
      <c r="E548" s="15" t="str">
        <f>IF(OR(A548="",NOT(ISNUMBER(B548)),NOT(ISNUMBER(D548))),"",ROUND(B548*D548,2))</f>
        <v/>
      </c>
      <c r="F548" s="10" t="str">
        <f>IF(A548="","",IF(OR(ISNUMBER(MATCH(A548,'Ingredienti'!$A$5:$A$154,0)),ISNUMBER(MATCH(A548,'Ricette base'!$H$5:$H$19,0))),IF(NOT(ISNUMBER(D548)),"prezzo mancante",IF(NOT(ISNUMBER(B548)),"quantità mancante",IF(ISNUMBER(MATCH(A548,'Ingredienti'!$A$5:$A$154,0)),"",IF(INDEX('Ricette base'!$K$5:$K$19,MATCH(A548,'Ricette base'!$H$5:$H$19,0))&gt;0,"ricetta base incompleta","")))),"non trovato"))</f>
        <v/>
      </c>
      <c r="L548">
        <f>IF(F548="",0,1)</f>
        <v>0</v>
      </c>
    </row>
    <row r="549" spans="1:12" x14ac:dyDescent="0.25">
      <c r="A549" s="5"/>
      <c r="B549" s="12"/>
      <c r="C549" t="str">
        <f>IF(A549="","",IF(ISNUMBER(MATCH(A549,'Ingredienti'!$A$5:$A$154,0)),INDEX('Ingredienti'!$B$5:$B$154,MATCH(A549,'Ingredienti'!$A$5:$A$154,0)),IF(ISNUMBER(MATCH(A549,'Ricette base'!$H$5:$H$19,0)),INDEX('Ricette base'!$I$5:$I$19,MATCH(A549,'Ricette base'!$H$5:$H$19,0)),"")))</f>
        <v/>
      </c>
      <c r="D549" s="13" t="str">
        <f>IF(A549="","",IF(ISNUMBER(MATCH(A549,'Ingredienti'!$A$5:$A$154,0)),INDEX('Ingredienti'!$G$5:$G$154,MATCH(A549,'Ingredienti'!$A$5:$A$154,0)),IF(ISNUMBER(MATCH(A549,'Ricette base'!$H$5:$H$19,0)),INDEX('Ricette base'!$J$5:$J$19,MATCH(A549,'Ricette base'!$H$5:$H$19,0)),"")))</f>
        <v/>
      </c>
      <c r="E549" s="15" t="str">
        <f>IF(OR(A549="",NOT(ISNUMBER(B549)),NOT(ISNUMBER(D549))),"",ROUND(B549*D549,2))</f>
        <v/>
      </c>
      <c r="F549" s="10" t="str">
        <f>IF(A549="","",IF(OR(ISNUMBER(MATCH(A549,'Ingredienti'!$A$5:$A$154,0)),ISNUMBER(MATCH(A549,'Ricette base'!$H$5:$H$19,0))),IF(NOT(ISNUMBER(D549)),"prezzo mancante",IF(NOT(ISNUMBER(B549)),"quantità mancante",IF(ISNUMBER(MATCH(A549,'Ingredienti'!$A$5:$A$154,0)),"",IF(INDEX('Ricette base'!$K$5:$K$19,MATCH(A549,'Ricette base'!$H$5:$H$19,0))&gt;0,"ricetta base incompleta","")))),"non trovato"))</f>
        <v/>
      </c>
      <c r="L549">
        <f>IF(F549="",0,1)</f>
        <v>0</v>
      </c>
    </row>
    <row r="550" spans="1:12" x14ac:dyDescent="0.25">
      <c r="A550" s="5"/>
      <c r="B550" s="12"/>
      <c r="C550" t="str">
        <f>IF(A550="","",IF(ISNUMBER(MATCH(A550,'Ingredienti'!$A$5:$A$154,0)),INDEX('Ingredienti'!$B$5:$B$154,MATCH(A550,'Ingredienti'!$A$5:$A$154,0)),IF(ISNUMBER(MATCH(A550,'Ricette base'!$H$5:$H$19,0)),INDEX('Ricette base'!$I$5:$I$19,MATCH(A550,'Ricette base'!$H$5:$H$19,0)),"")))</f>
        <v/>
      </c>
      <c r="D550" s="13" t="str">
        <f>IF(A550="","",IF(ISNUMBER(MATCH(A550,'Ingredienti'!$A$5:$A$154,0)),INDEX('Ingredienti'!$G$5:$G$154,MATCH(A550,'Ingredienti'!$A$5:$A$154,0)),IF(ISNUMBER(MATCH(A550,'Ricette base'!$H$5:$H$19,0)),INDEX('Ricette base'!$J$5:$J$19,MATCH(A550,'Ricette base'!$H$5:$H$19,0)),"")))</f>
        <v/>
      </c>
      <c r="E550" s="15" t="str">
        <f>IF(OR(A550="",NOT(ISNUMBER(B550)),NOT(ISNUMBER(D550))),"",ROUND(B550*D550,2))</f>
        <v/>
      </c>
      <c r="F550" s="10" t="str">
        <f>IF(A550="","",IF(OR(ISNUMBER(MATCH(A550,'Ingredienti'!$A$5:$A$154,0)),ISNUMBER(MATCH(A550,'Ricette base'!$H$5:$H$19,0))),IF(NOT(ISNUMBER(D550)),"prezzo mancante",IF(NOT(ISNUMBER(B550)),"quantità mancante",IF(ISNUMBER(MATCH(A550,'Ingredienti'!$A$5:$A$154,0)),"",IF(INDEX('Ricette base'!$K$5:$K$19,MATCH(A550,'Ricette base'!$H$5:$H$19,0))&gt;0,"ricetta base incompleta","")))),"non trovato"))</f>
        <v/>
      </c>
      <c r="L550">
        <f>IF(F550="",0,1)</f>
        <v>0</v>
      </c>
    </row>
    <row r="551" spans="1:12" x14ac:dyDescent="0.25">
      <c r="A551" s="5"/>
      <c r="B551" s="12"/>
      <c r="C551" t="str">
        <f>IF(A551="","",IF(ISNUMBER(MATCH(A551,'Ingredienti'!$A$5:$A$154,0)),INDEX('Ingredienti'!$B$5:$B$154,MATCH(A551,'Ingredienti'!$A$5:$A$154,0)),IF(ISNUMBER(MATCH(A551,'Ricette base'!$H$5:$H$19,0)),INDEX('Ricette base'!$I$5:$I$19,MATCH(A551,'Ricette base'!$H$5:$H$19,0)),"")))</f>
        <v/>
      </c>
      <c r="D551" s="13" t="str">
        <f>IF(A551="","",IF(ISNUMBER(MATCH(A551,'Ingredienti'!$A$5:$A$154,0)),INDEX('Ingredienti'!$G$5:$G$154,MATCH(A551,'Ingredienti'!$A$5:$A$154,0)),IF(ISNUMBER(MATCH(A551,'Ricette base'!$H$5:$H$19,0)),INDEX('Ricette base'!$J$5:$J$19,MATCH(A551,'Ricette base'!$H$5:$H$19,0)),"")))</f>
        <v/>
      </c>
      <c r="E551" s="15" t="str">
        <f>IF(OR(A551="",NOT(ISNUMBER(B551)),NOT(ISNUMBER(D551))),"",ROUND(B551*D551,2))</f>
        <v/>
      </c>
      <c r="F551" s="10" t="str">
        <f>IF(A551="","",IF(OR(ISNUMBER(MATCH(A551,'Ingredienti'!$A$5:$A$154,0)),ISNUMBER(MATCH(A551,'Ricette base'!$H$5:$H$19,0))),IF(NOT(ISNUMBER(D551)),"prezzo mancante",IF(NOT(ISNUMBER(B551)),"quantità mancante",IF(ISNUMBER(MATCH(A551,'Ingredienti'!$A$5:$A$154,0)),"",IF(INDEX('Ricette base'!$K$5:$K$19,MATCH(A551,'Ricette base'!$H$5:$H$19,0))&gt;0,"ricetta base incompleta","")))),"non trovato"))</f>
        <v/>
      </c>
      <c r="L551">
        <f>IF(F551="",0,1)</f>
        <v>0</v>
      </c>
    </row>
    <row r="552" spans="1:12" x14ac:dyDescent="0.25">
      <c r="A552" s="5"/>
      <c r="B552" s="12"/>
      <c r="C552" t="str">
        <f>IF(A552="","",IF(ISNUMBER(MATCH(A552,'Ingredienti'!$A$5:$A$154,0)),INDEX('Ingredienti'!$B$5:$B$154,MATCH(A552,'Ingredienti'!$A$5:$A$154,0)),IF(ISNUMBER(MATCH(A552,'Ricette base'!$H$5:$H$19,0)),INDEX('Ricette base'!$I$5:$I$19,MATCH(A552,'Ricette base'!$H$5:$H$19,0)),"")))</f>
        <v/>
      </c>
      <c r="D552" s="13" t="str">
        <f>IF(A552="","",IF(ISNUMBER(MATCH(A552,'Ingredienti'!$A$5:$A$154,0)),INDEX('Ingredienti'!$G$5:$G$154,MATCH(A552,'Ingredienti'!$A$5:$A$154,0)),IF(ISNUMBER(MATCH(A552,'Ricette base'!$H$5:$H$19,0)),INDEX('Ricette base'!$J$5:$J$19,MATCH(A552,'Ricette base'!$H$5:$H$19,0)),"")))</f>
        <v/>
      </c>
      <c r="E552" s="15" t="str">
        <f>IF(OR(A552="",NOT(ISNUMBER(B552)),NOT(ISNUMBER(D552))),"",ROUND(B552*D552,2))</f>
        <v/>
      </c>
      <c r="F552" s="10" t="str">
        <f>IF(A552="","",IF(OR(ISNUMBER(MATCH(A552,'Ingredienti'!$A$5:$A$154,0)),ISNUMBER(MATCH(A552,'Ricette base'!$H$5:$H$19,0))),IF(NOT(ISNUMBER(D552)),"prezzo mancante",IF(NOT(ISNUMBER(B552)),"quantità mancante",IF(ISNUMBER(MATCH(A552,'Ingredienti'!$A$5:$A$154,0)),"",IF(INDEX('Ricette base'!$K$5:$K$19,MATCH(A552,'Ricette base'!$H$5:$H$19,0))&gt;0,"ricetta base incompleta","")))),"non trovato"))</f>
        <v/>
      </c>
      <c r="L552">
        <f>IF(F552="",0,1)</f>
        <v>0</v>
      </c>
    </row>
    <row r="553" spans="1:12" x14ac:dyDescent="0.25">
      <c r="A553" s="5"/>
      <c r="B553" s="12"/>
      <c r="C553" t="str">
        <f>IF(A553="","",IF(ISNUMBER(MATCH(A553,'Ingredienti'!$A$5:$A$154,0)),INDEX('Ingredienti'!$B$5:$B$154,MATCH(A553,'Ingredienti'!$A$5:$A$154,0)),IF(ISNUMBER(MATCH(A553,'Ricette base'!$H$5:$H$19,0)),INDEX('Ricette base'!$I$5:$I$19,MATCH(A553,'Ricette base'!$H$5:$H$19,0)),"")))</f>
        <v/>
      </c>
      <c r="D553" s="13" t="str">
        <f>IF(A553="","",IF(ISNUMBER(MATCH(A553,'Ingredienti'!$A$5:$A$154,0)),INDEX('Ingredienti'!$G$5:$G$154,MATCH(A553,'Ingredienti'!$A$5:$A$154,0)),IF(ISNUMBER(MATCH(A553,'Ricette base'!$H$5:$H$19,0)),INDEX('Ricette base'!$J$5:$J$19,MATCH(A553,'Ricette base'!$H$5:$H$19,0)),"")))</f>
        <v/>
      </c>
      <c r="E553" s="15" t="str">
        <f>IF(OR(A553="",NOT(ISNUMBER(B553)),NOT(ISNUMBER(D553))),"",ROUND(B553*D553,2))</f>
        <v/>
      </c>
      <c r="F553" s="10" t="str">
        <f>IF(A553="","",IF(OR(ISNUMBER(MATCH(A553,'Ingredienti'!$A$5:$A$154,0)),ISNUMBER(MATCH(A553,'Ricette base'!$H$5:$H$19,0))),IF(NOT(ISNUMBER(D553)),"prezzo mancante",IF(NOT(ISNUMBER(B553)),"quantità mancante",IF(ISNUMBER(MATCH(A553,'Ingredienti'!$A$5:$A$154,0)),"",IF(INDEX('Ricette base'!$K$5:$K$19,MATCH(A553,'Ricette base'!$H$5:$H$19,0))&gt;0,"ricetta base incompleta","")))),"non trovato"))</f>
        <v/>
      </c>
      <c r="L553">
        <f>IF(F553="",0,1)</f>
        <v>0</v>
      </c>
    </row>
    <row r="554" spans="1:12" x14ac:dyDescent="0.25">
      <c r="A554" s="5"/>
      <c r="B554" s="12"/>
      <c r="C554" t="str">
        <f>IF(A554="","",IF(ISNUMBER(MATCH(A554,'Ingredienti'!$A$5:$A$154,0)),INDEX('Ingredienti'!$B$5:$B$154,MATCH(A554,'Ingredienti'!$A$5:$A$154,0)),IF(ISNUMBER(MATCH(A554,'Ricette base'!$H$5:$H$19,0)),INDEX('Ricette base'!$I$5:$I$19,MATCH(A554,'Ricette base'!$H$5:$H$19,0)),"")))</f>
        <v/>
      </c>
      <c r="D554" s="13" t="str">
        <f>IF(A554="","",IF(ISNUMBER(MATCH(A554,'Ingredienti'!$A$5:$A$154,0)),INDEX('Ingredienti'!$G$5:$G$154,MATCH(A554,'Ingredienti'!$A$5:$A$154,0)),IF(ISNUMBER(MATCH(A554,'Ricette base'!$H$5:$H$19,0)),INDEX('Ricette base'!$J$5:$J$19,MATCH(A554,'Ricette base'!$H$5:$H$19,0)),"")))</f>
        <v/>
      </c>
      <c r="E554" s="15" t="str">
        <f>IF(OR(A554="",NOT(ISNUMBER(B554)),NOT(ISNUMBER(D554))),"",ROUND(B554*D554,2))</f>
        <v/>
      </c>
      <c r="F554" s="10" t="str">
        <f>IF(A554="","",IF(OR(ISNUMBER(MATCH(A554,'Ingredienti'!$A$5:$A$154,0)),ISNUMBER(MATCH(A554,'Ricette base'!$H$5:$H$19,0))),IF(NOT(ISNUMBER(D554)),"prezzo mancante",IF(NOT(ISNUMBER(B554)),"quantità mancante",IF(ISNUMBER(MATCH(A554,'Ingredienti'!$A$5:$A$154,0)),"",IF(INDEX('Ricette base'!$K$5:$K$19,MATCH(A554,'Ricette base'!$H$5:$H$19,0))&gt;0,"ricetta base incompleta","")))),"non trovato"))</f>
        <v/>
      </c>
      <c r="L554">
        <f>IF(F554="",0,1)</f>
        <v>0</v>
      </c>
    </row>
    <row r="555" spans="1:12" x14ac:dyDescent="0.25">
      <c r="A555" s="5"/>
      <c r="B555" s="12"/>
      <c r="C555" t="str">
        <f>IF(A555="","",IF(ISNUMBER(MATCH(A555,'Ingredienti'!$A$5:$A$154,0)),INDEX('Ingredienti'!$B$5:$B$154,MATCH(A555,'Ingredienti'!$A$5:$A$154,0)),IF(ISNUMBER(MATCH(A555,'Ricette base'!$H$5:$H$19,0)),INDEX('Ricette base'!$I$5:$I$19,MATCH(A555,'Ricette base'!$H$5:$H$19,0)),"")))</f>
        <v/>
      </c>
      <c r="D555" s="13" t="str">
        <f>IF(A555="","",IF(ISNUMBER(MATCH(A555,'Ingredienti'!$A$5:$A$154,0)),INDEX('Ingredienti'!$G$5:$G$154,MATCH(A555,'Ingredienti'!$A$5:$A$154,0)),IF(ISNUMBER(MATCH(A555,'Ricette base'!$H$5:$H$19,0)),INDEX('Ricette base'!$J$5:$J$19,MATCH(A555,'Ricette base'!$H$5:$H$19,0)),"")))</f>
        <v/>
      </c>
      <c r="E555" s="15" t="str">
        <f>IF(OR(A555="",NOT(ISNUMBER(B555)),NOT(ISNUMBER(D555))),"",ROUND(B555*D555,2))</f>
        <v/>
      </c>
      <c r="F555" s="10" t="str">
        <f>IF(A555="","",IF(OR(ISNUMBER(MATCH(A555,'Ingredienti'!$A$5:$A$154,0)),ISNUMBER(MATCH(A555,'Ricette base'!$H$5:$H$19,0))),IF(NOT(ISNUMBER(D555)),"prezzo mancante",IF(NOT(ISNUMBER(B555)),"quantità mancante",IF(ISNUMBER(MATCH(A555,'Ingredienti'!$A$5:$A$154,0)),"",IF(INDEX('Ricette base'!$K$5:$K$19,MATCH(A555,'Ricette base'!$H$5:$H$19,0))&gt;0,"ricetta base incompleta","")))),"non trovato"))</f>
        <v/>
      </c>
      <c r="L555">
        <f>IF(F555="",0,1)</f>
        <v>0</v>
      </c>
    </row>
    <row r="556" spans="1:12" x14ac:dyDescent="0.25">
      <c r="A556" s="5"/>
      <c r="B556" s="12"/>
      <c r="C556" t="str">
        <f>IF(A556="","",IF(ISNUMBER(MATCH(A556,'Ingredienti'!$A$5:$A$154,0)),INDEX('Ingredienti'!$B$5:$B$154,MATCH(A556,'Ingredienti'!$A$5:$A$154,0)),IF(ISNUMBER(MATCH(A556,'Ricette base'!$H$5:$H$19,0)),INDEX('Ricette base'!$I$5:$I$19,MATCH(A556,'Ricette base'!$H$5:$H$19,0)),"")))</f>
        <v/>
      </c>
      <c r="D556" s="13" t="str">
        <f>IF(A556="","",IF(ISNUMBER(MATCH(A556,'Ingredienti'!$A$5:$A$154,0)),INDEX('Ingredienti'!$G$5:$G$154,MATCH(A556,'Ingredienti'!$A$5:$A$154,0)),IF(ISNUMBER(MATCH(A556,'Ricette base'!$H$5:$H$19,0)),INDEX('Ricette base'!$J$5:$J$19,MATCH(A556,'Ricette base'!$H$5:$H$19,0)),"")))</f>
        <v/>
      </c>
      <c r="E556" s="15" t="str">
        <f>IF(OR(A556="",NOT(ISNUMBER(B556)),NOT(ISNUMBER(D556))),"",ROUND(B556*D556,2))</f>
        <v/>
      </c>
      <c r="F556" s="10" t="str">
        <f>IF(A556="","",IF(OR(ISNUMBER(MATCH(A556,'Ingredienti'!$A$5:$A$154,0)),ISNUMBER(MATCH(A556,'Ricette base'!$H$5:$H$19,0))),IF(NOT(ISNUMBER(D556)),"prezzo mancante",IF(NOT(ISNUMBER(B556)),"quantità mancante",IF(ISNUMBER(MATCH(A556,'Ingredienti'!$A$5:$A$154,0)),"",IF(INDEX('Ricette base'!$K$5:$K$19,MATCH(A556,'Ricette base'!$H$5:$H$19,0))&gt;0,"ricetta base incompleta","")))),"non trovato"))</f>
        <v/>
      </c>
      <c r="L556">
        <f>IF(F556="",0,1)</f>
        <v>0</v>
      </c>
    </row>
    <row r="557" spans="1:12" x14ac:dyDescent="0.25">
      <c r="A557" s="5"/>
      <c r="B557" s="12"/>
      <c r="C557" t="str">
        <f>IF(A557="","",IF(ISNUMBER(MATCH(A557,'Ingredienti'!$A$5:$A$154,0)),INDEX('Ingredienti'!$B$5:$B$154,MATCH(A557,'Ingredienti'!$A$5:$A$154,0)),IF(ISNUMBER(MATCH(A557,'Ricette base'!$H$5:$H$19,0)),INDEX('Ricette base'!$I$5:$I$19,MATCH(A557,'Ricette base'!$H$5:$H$19,0)),"")))</f>
        <v/>
      </c>
      <c r="D557" s="13" t="str">
        <f>IF(A557="","",IF(ISNUMBER(MATCH(A557,'Ingredienti'!$A$5:$A$154,0)),INDEX('Ingredienti'!$G$5:$G$154,MATCH(A557,'Ingredienti'!$A$5:$A$154,0)),IF(ISNUMBER(MATCH(A557,'Ricette base'!$H$5:$H$19,0)),INDEX('Ricette base'!$J$5:$J$19,MATCH(A557,'Ricette base'!$H$5:$H$19,0)),"")))</f>
        <v/>
      </c>
      <c r="E557" s="15" t="str">
        <f>IF(OR(A557="",NOT(ISNUMBER(B557)),NOT(ISNUMBER(D557))),"",ROUND(B557*D557,2))</f>
        <v/>
      </c>
      <c r="F557" s="10" t="str">
        <f>IF(A557="","",IF(OR(ISNUMBER(MATCH(A557,'Ingredienti'!$A$5:$A$154,0)),ISNUMBER(MATCH(A557,'Ricette base'!$H$5:$H$19,0))),IF(NOT(ISNUMBER(D557)),"prezzo mancante",IF(NOT(ISNUMBER(B557)),"quantità mancante",IF(ISNUMBER(MATCH(A557,'Ingredienti'!$A$5:$A$154,0)),"",IF(INDEX('Ricette base'!$K$5:$K$19,MATCH(A557,'Ricette base'!$H$5:$H$19,0))&gt;0,"ricetta base incompleta","")))),"non trovato"))</f>
        <v/>
      </c>
      <c r="L557">
        <f>IF(F557="",0,1)</f>
        <v>0</v>
      </c>
    </row>
    <row r="558" spans="1:12" x14ac:dyDescent="0.25">
      <c r="A558" s="5"/>
      <c r="B558" s="12"/>
      <c r="C558" t="str">
        <f>IF(A558="","",IF(ISNUMBER(MATCH(A558,'Ingredienti'!$A$5:$A$154,0)),INDEX('Ingredienti'!$B$5:$B$154,MATCH(A558,'Ingredienti'!$A$5:$A$154,0)),IF(ISNUMBER(MATCH(A558,'Ricette base'!$H$5:$H$19,0)),INDEX('Ricette base'!$I$5:$I$19,MATCH(A558,'Ricette base'!$H$5:$H$19,0)),"")))</f>
        <v/>
      </c>
      <c r="D558" s="13" t="str">
        <f>IF(A558="","",IF(ISNUMBER(MATCH(A558,'Ingredienti'!$A$5:$A$154,0)),INDEX('Ingredienti'!$G$5:$G$154,MATCH(A558,'Ingredienti'!$A$5:$A$154,0)),IF(ISNUMBER(MATCH(A558,'Ricette base'!$H$5:$H$19,0)),INDEX('Ricette base'!$J$5:$J$19,MATCH(A558,'Ricette base'!$H$5:$H$19,0)),"")))</f>
        <v/>
      </c>
      <c r="E558" s="15" t="str">
        <f>IF(OR(A558="",NOT(ISNUMBER(B558)),NOT(ISNUMBER(D558))),"",ROUND(B558*D558,2))</f>
        <v/>
      </c>
      <c r="F558" s="10" t="str">
        <f>IF(A558="","",IF(OR(ISNUMBER(MATCH(A558,'Ingredienti'!$A$5:$A$154,0)),ISNUMBER(MATCH(A558,'Ricette base'!$H$5:$H$19,0))),IF(NOT(ISNUMBER(D558)),"prezzo mancante",IF(NOT(ISNUMBER(B558)),"quantità mancante",IF(ISNUMBER(MATCH(A558,'Ingredienti'!$A$5:$A$154,0)),"",IF(INDEX('Ricette base'!$K$5:$K$19,MATCH(A558,'Ricette base'!$H$5:$H$19,0))&gt;0,"ricetta base incompleta","")))),"non trovato"))</f>
        <v/>
      </c>
      <c r="L558">
        <f>IF(F558="",0,1)</f>
        <v>0</v>
      </c>
    </row>
    <row r="559" spans="1:12" x14ac:dyDescent="0.25">
      <c r="A559" s="5"/>
      <c r="B559" s="12"/>
      <c r="C559" t="str">
        <f>IF(A559="","",IF(ISNUMBER(MATCH(A559,'Ingredienti'!$A$5:$A$154,0)),INDEX('Ingredienti'!$B$5:$B$154,MATCH(A559,'Ingredienti'!$A$5:$A$154,0)),IF(ISNUMBER(MATCH(A559,'Ricette base'!$H$5:$H$19,0)),INDEX('Ricette base'!$I$5:$I$19,MATCH(A559,'Ricette base'!$H$5:$H$19,0)),"")))</f>
        <v/>
      </c>
      <c r="D559" s="13" t="str">
        <f>IF(A559="","",IF(ISNUMBER(MATCH(A559,'Ingredienti'!$A$5:$A$154,0)),INDEX('Ingredienti'!$G$5:$G$154,MATCH(A559,'Ingredienti'!$A$5:$A$154,0)),IF(ISNUMBER(MATCH(A559,'Ricette base'!$H$5:$H$19,0)),INDEX('Ricette base'!$J$5:$J$19,MATCH(A559,'Ricette base'!$H$5:$H$19,0)),"")))</f>
        <v/>
      </c>
      <c r="E559" s="15" t="str">
        <f>IF(OR(A559="",NOT(ISNUMBER(B559)),NOT(ISNUMBER(D559))),"",ROUND(B559*D559,2))</f>
        <v/>
      </c>
      <c r="F559" s="10" t="str">
        <f>IF(A559="","",IF(OR(ISNUMBER(MATCH(A559,'Ingredienti'!$A$5:$A$154,0)),ISNUMBER(MATCH(A559,'Ricette base'!$H$5:$H$19,0))),IF(NOT(ISNUMBER(D559)),"prezzo mancante",IF(NOT(ISNUMBER(B559)),"quantità mancante",IF(ISNUMBER(MATCH(A559,'Ingredienti'!$A$5:$A$154,0)),"",IF(INDEX('Ricette base'!$K$5:$K$19,MATCH(A559,'Ricette base'!$H$5:$H$19,0))&gt;0,"ricetta base incompleta","")))),"non trovato"))</f>
        <v/>
      </c>
      <c r="L559">
        <f>IF(F559="",0,1)</f>
        <v>0</v>
      </c>
    </row>
    <row r="560" spans="1:12" x14ac:dyDescent="0.25">
      <c r="A560" s="5"/>
      <c r="B560" s="12"/>
      <c r="C560" t="str">
        <f>IF(A560="","",IF(ISNUMBER(MATCH(A560,'Ingredienti'!$A$5:$A$154,0)),INDEX('Ingredienti'!$B$5:$B$154,MATCH(A560,'Ingredienti'!$A$5:$A$154,0)),IF(ISNUMBER(MATCH(A560,'Ricette base'!$H$5:$H$19,0)),INDEX('Ricette base'!$I$5:$I$19,MATCH(A560,'Ricette base'!$H$5:$H$19,0)),"")))</f>
        <v/>
      </c>
      <c r="D560" s="13" t="str">
        <f>IF(A560="","",IF(ISNUMBER(MATCH(A560,'Ingredienti'!$A$5:$A$154,0)),INDEX('Ingredienti'!$G$5:$G$154,MATCH(A560,'Ingredienti'!$A$5:$A$154,0)),IF(ISNUMBER(MATCH(A560,'Ricette base'!$H$5:$H$19,0)),INDEX('Ricette base'!$J$5:$J$19,MATCH(A560,'Ricette base'!$H$5:$H$19,0)),"")))</f>
        <v/>
      </c>
      <c r="E560" s="15" t="str">
        <f>IF(OR(A560="",NOT(ISNUMBER(B560)),NOT(ISNUMBER(D560))),"",ROUND(B560*D560,2))</f>
        <v/>
      </c>
      <c r="F560" s="10" t="str">
        <f>IF(A560="","",IF(OR(ISNUMBER(MATCH(A560,'Ingredienti'!$A$5:$A$154,0)),ISNUMBER(MATCH(A560,'Ricette base'!$H$5:$H$19,0))),IF(NOT(ISNUMBER(D560)),"prezzo mancante",IF(NOT(ISNUMBER(B560)),"quantità mancante",IF(ISNUMBER(MATCH(A560,'Ingredienti'!$A$5:$A$154,0)),"",IF(INDEX('Ricette base'!$K$5:$K$19,MATCH(A560,'Ricette base'!$H$5:$H$19,0))&gt;0,"ricetta base incompleta","")))),"non trovato"))</f>
        <v/>
      </c>
      <c r="L560">
        <f>IF(F560="",0,1)</f>
        <v>0</v>
      </c>
    </row>
    <row r="561" spans="1:12" x14ac:dyDescent="0.25">
      <c r="A561" s="5"/>
      <c r="B561" s="12"/>
      <c r="C561" t="str">
        <f>IF(A561="","",IF(ISNUMBER(MATCH(A561,'Ingredienti'!$A$5:$A$154,0)),INDEX('Ingredienti'!$B$5:$B$154,MATCH(A561,'Ingredienti'!$A$5:$A$154,0)),IF(ISNUMBER(MATCH(A561,'Ricette base'!$H$5:$H$19,0)),INDEX('Ricette base'!$I$5:$I$19,MATCH(A561,'Ricette base'!$H$5:$H$19,0)),"")))</f>
        <v/>
      </c>
      <c r="D561" s="13" t="str">
        <f>IF(A561="","",IF(ISNUMBER(MATCH(A561,'Ingredienti'!$A$5:$A$154,0)),INDEX('Ingredienti'!$G$5:$G$154,MATCH(A561,'Ingredienti'!$A$5:$A$154,0)),IF(ISNUMBER(MATCH(A561,'Ricette base'!$H$5:$H$19,0)),INDEX('Ricette base'!$J$5:$J$19,MATCH(A561,'Ricette base'!$H$5:$H$19,0)),"")))</f>
        <v/>
      </c>
      <c r="E561" s="15" t="str">
        <f>IF(OR(A561="",NOT(ISNUMBER(B561)),NOT(ISNUMBER(D561))),"",ROUND(B561*D561,2))</f>
        <v/>
      </c>
      <c r="F561" s="10" t="str">
        <f>IF(A561="","",IF(OR(ISNUMBER(MATCH(A561,'Ingredienti'!$A$5:$A$154,0)),ISNUMBER(MATCH(A561,'Ricette base'!$H$5:$H$19,0))),IF(NOT(ISNUMBER(D561)),"prezzo mancante",IF(NOT(ISNUMBER(B561)),"quantità mancante",IF(ISNUMBER(MATCH(A561,'Ingredienti'!$A$5:$A$154,0)),"",IF(INDEX('Ricette base'!$K$5:$K$19,MATCH(A561,'Ricette base'!$H$5:$H$19,0))&gt;0,"ricetta base incompleta","")))),"non trovato"))</f>
        <v/>
      </c>
      <c r="L561">
        <f>IF(F561="",0,1)</f>
        <v>0</v>
      </c>
    </row>
    <row r="562" spans="1:5" x14ac:dyDescent="0.25">
      <c r="A562" s="16" t="s">
        <v>47</v>
      </c>
      <c r="E562" s="9" t="str">
        <f>IF(A545="","",ROUND(SUM(E547:E561),2))</f>
        <v/>
      </c>
    </row>
    <row r="563" spans="1:5" x14ac:dyDescent="0.25">
      <c r="A563" s="16" t="s">
        <v>50</v>
      </c>
      <c r="E563" s="9" t="str">
        <f>IF(OR(A545="",NOT(ISNUMBER(C545))),"",IF(C545&lt;=0,"",ROUND(E562/C545,2)))</f>
        <v/>
      </c>
    </row>
    <row r="565" spans="1:5" x14ac:dyDescent="0.25">
      <c r="A565" s="11"/>
      <c r="B565" s="2" t="s">
        <v>52</v>
      </c>
      <c r="C565" s="5"/>
      <c r="D565" s="2" t="str">
        <f>IF(C565=1,"porzione","porzioni")</f>
        <v>porzioni</v>
      </c>
      <c r="E565" s="10" t="str">
        <f>IF(A565="","",IF(COUNTIF($H$5:$H$34,A565)&gt;1,"nome doppio, conta solo il primo",IF(NOT(ISNUMBER(C565)),"«dà … porzioni» mancante",IF(C565&lt;=0,"«dà … porzioni» mancante",IF(SUM(L567:L581)&gt;0,"controllare le righe con avviso","")))))</f>
        <v/>
      </c>
    </row>
    <row r="566" spans="1:6" x14ac:dyDescent="0.25">
      <c r="A566" s="4" t="s">
        <v>43</v>
      </c>
      <c r="B566" s="4" t="s">
        <v>44</v>
      </c>
      <c r="C566" s="4" t="s">
        <v>18</v>
      </c>
      <c r="D566" s="4" t="s">
        <v>45</v>
      </c>
      <c r="E566" s="4" t="s">
        <v>46</v>
      </c>
      <c r="F566" s="4" t="s">
        <v>24</v>
      </c>
    </row>
    <row r="567" spans="1:12" x14ac:dyDescent="0.25">
      <c r="A567" s="5"/>
      <c r="B567" s="12"/>
      <c r="C567" t="str">
        <f>IF(A567="","",IF(ISNUMBER(MATCH(A567,'Ingredienti'!$A$5:$A$154,0)),INDEX('Ingredienti'!$B$5:$B$154,MATCH(A567,'Ingredienti'!$A$5:$A$154,0)),IF(ISNUMBER(MATCH(A567,'Ricette base'!$H$5:$H$19,0)),INDEX('Ricette base'!$I$5:$I$19,MATCH(A567,'Ricette base'!$H$5:$H$19,0)),"")))</f>
        <v/>
      </c>
      <c r="D567" s="13" t="str">
        <f>IF(A567="","",IF(ISNUMBER(MATCH(A567,'Ingredienti'!$A$5:$A$154,0)),INDEX('Ingredienti'!$G$5:$G$154,MATCH(A567,'Ingredienti'!$A$5:$A$154,0)),IF(ISNUMBER(MATCH(A567,'Ricette base'!$H$5:$H$19,0)),INDEX('Ricette base'!$J$5:$J$19,MATCH(A567,'Ricette base'!$H$5:$H$19,0)),"")))</f>
        <v/>
      </c>
      <c r="E567" s="15" t="str">
        <f>IF(OR(A567="",NOT(ISNUMBER(B567)),NOT(ISNUMBER(D567))),"",ROUND(B567*D567,2))</f>
        <v/>
      </c>
      <c r="F567" s="10" t="str">
        <f>IF(A567="","",IF(OR(ISNUMBER(MATCH(A567,'Ingredienti'!$A$5:$A$154,0)),ISNUMBER(MATCH(A567,'Ricette base'!$H$5:$H$19,0))),IF(NOT(ISNUMBER(D567)),"prezzo mancante",IF(NOT(ISNUMBER(B567)),"quantità mancante",IF(ISNUMBER(MATCH(A567,'Ingredienti'!$A$5:$A$154,0)),"",IF(INDEX('Ricette base'!$K$5:$K$19,MATCH(A567,'Ricette base'!$H$5:$H$19,0))&gt;0,"ricetta base incompleta","")))),"non trovato"))</f>
        <v/>
      </c>
      <c r="L567">
        <f>IF(F567="",0,1)</f>
        <v>0</v>
      </c>
    </row>
    <row r="568" spans="1:12" x14ac:dyDescent="0.25">
      <c r="A568" s="5"/>
      <c r="B568" s="12"/>
      <c r="C568" t="str">
        <f>IF(A568="","",IF(ISNUMBER(MATCH(A568,'Ingredienti'!$A$5:$A$154,0)),INDEX('Ingredienti'!$B$5:$B$154,MATCH(A568,'Ingredienti'!$A$5:$A$154,0)),IF(ISNUMBER(MATCH(A568,'Ricette base'!$H$5:$H$19,0)),INDEX('Ricette base'!$I$5:$I$19,MATCH(A568,'Ricette base'!$H$5:$H$19,0)),"")))</f>
        <v/>
      </c>
      <c r="D568" s="13" t="str">
        <f>IF(A568="","",IF(ISNUMBER(MATCH(A568,'Ingredienti'!$A$5:$A$154,0)),INDEX('Ingredienti'!$G$5:$G$154,MATCH(A568,'Ingredienti'!$A$5:$A$154,0)),IF(ISNUMBER(MATCH(A568,'Ricette base'!$H$5:$H$19,0)),INDEX('Ricette base'!$J$5:$J$19,MATCH(A568,'Ricette base'!$H$5:$H$19,0)),"")))</f>
        <v/>
      </c>
      <c r="E568" s="15" t="str">
        <f>IF(OR(A568="",NOT(ISNUMBER(B568)),NOT(ISNUMBER(D568))),"",ROUND(B568*D568,2))</f>
        <v/>
      </c>
      <c r="F568" s="10" t="str">
        <f>IF(A568="","",IF(OR(ISNUMBER(MATCH(A568,'Ingredienti'!$A$5:$A$154,0)),ISNUMBER(MATCH(A568,'Ricette base'!$H$5:$H$19,0))),IF(NOT(ISNUMBER(D568)),"prezzo mancante",IF(NOT(ISNUMBER(B568)),"quantità mancante",IF(ISNUMBER(MATCH(A568,'Ingredienti'!$A$5:$A$154,0)),"",IF(INDEX('Ricette base'!$K$5:$K$19,MATCH(A568,'Ricette base'!$H$5:$H$19,0))&gt;0,"ricetta base incompleta","")))),"non trovato"))</f>
        <v/>
      </c>
      <c r="L568">
        <f>IF(F568="",0,1)</f>
        <v>0</v>
      </c>
    </row>
    <row r="569" spans="1:12" x14ac:dyDescent="0.25">
      <c r="A569" s="5"/>
      <c r="B569" s="12"/>
      <c r="C569" t="str">
        <f>IF(A569="","",IF(ISNUMBER(MATCH(A569,'Ingredienti'!$A$5:$A$154,0)),INDEX('Ingredienti'!$B$5:$B$154,MATCH(A569,'Ingredienti'!$A$5:$A$154,0)),IF(ISNUMBER(MATCH(A569,'Ricette base'!$H$5:$H$19,0)),INDEX('Ricette base'!$I$5:$I$19,MATCH(A569,'Ricette base'!$H$5:$H$19,0)),"")))</f>
        <v/>
      </c>
      <c r="D569" s="13" t="str">
        <f>IF(A569="","",IF(ISNUMBER(MATCH(A569,'Ingredienti'!$A$5:$A$154,0)),INDEX('Ingredienti'!$G$5:$G$154,MATCH(A569,'Ingredienti'!$A$5:$A$154,0)),IF(ISNUMBER(MATCH(A569,'Ricette base'!$H$5:$H$19,0)),INDEX('Ricette base'!$J$5:$J$19,MATCH(A569,'Ricette base'!$H$5:$H$19,0)),"")))</f>
        <v/>
      </c>
      <c r="E569" s="15" t="str">
        <f>IF(OR(A569="",NOT(ISNUMBER(B569)),NOT(ISNUMBER(D569))),"",ROUND(B569*D569,2))</f>
        <v/>
      </c>
      <c r="F569" s="10" t="str">
        <f>IF(A569="","",IF(OR(ISNUMBER(MATCH(A569,'Ingredienti'!$A$5:$A$154,0)),ISNUMBER(MATCH(A569,'Ricette base'!$H$5:$H$19,0))),IF(NOT(ISNUMBER(D569)),"prezzo mancante",IF(NOT(ISNUMBER(B569)),"quantità mancante",IF(ISNUMBER(MATCH(A569,'Ingredienti'!$A$5:$A$154,0)),"",IF(INDEX('Ricette base'!$K$5:$K$19,MATCH(A569,'Ricette base'!$H$5:$H$19,0))&gt;0,"ricetta base incompleta","")))),"non trovato"))</f>
        <v/>
      </c>
      <c r="L569">
        <f>IF(F569="",0,1)</f>
        <v>0</v>
      </c>
    </row>
    <row r="570" spans="1:12" x14ac:dyDescent="0.25">
      <c r="A570" s="5"/>
      <c r="B570" s="12"/>
      <c r="C570" t="str">
        <f>IF(A570="","",IF(ISNUMBER(MATCH(A570,'Ingredienti'!$A$5:$A$154,0)),INDEX('Ingredienti'!$B$5:$B$154,MATCH(A570,'Ingredienti'!$A$5:$A$154,0)),IF(ISNUMBER(MATCH(A570,'Ricette base'!$H$5:$H$19,0)),INDEX('Ricette base'!$I$5:$I$19,MATCH(A570,'Ricette base'!$H$5:$H$19,0)),"")))</f>
        <v/>
      </c>
      <c r="D570" s="13" t="str">
        <f>IF(A570="","",IF(ISNUMBER(MATCH(A570,'Ingredienti'!$A$5:$A$154,0)),INDEX('Ingredienti'!$G$5:$G$154,MATCH(A570,'Ingredienti'!$A$5:$A$154,0)),IF(ISNUMBER(MATCH(A570,'Ricette base'!$H$5:$H$19,0)),INDEX('Ricette base'!$J$5:$J$19,MATCH(A570,'Ricette base'!$H$5:$H$19,0)),"")))</f>
        <v/>
      </c>
      <c r="E570" s="15" t="str">
        <f>IF(OR(A570="",NOT(ISNUMBER(B570)),NOT(ISNUMBER(D570))),"",ROUND(B570*D570,2))</f>
        <v/>
      </c>
      <c r="F570" s="10" t="str">
        <f>IF(A570="","",IF(OR(ISNUMBER(MATCH(A570,'Ingredienti'!$A$5:$A$154,0)),ISNUMBER(MATCH(A570,'Ricette base'!$H$5:$H$19,0))),IF(NOT(ISNUMBER(D570)),"prezzo mancante",IF(NOT(ISNUMBER(B570)),"quantità mancante",IF(ISNUMBER(MATCH(A570,'Ingredienti'!$A$5:$A$154,0)),"",IF(INDEX('Ricette base'!$K$5:$K$19,MATCH(A570,'Ricette base'!$H$5:$H$19,0))&gt;0,"ricetta base incompleta","")))),"non trovato"))</f>
        <v/>
      </c>
      <c r="L570">
        <f>IF(F570="",0,1)</f>
        <v>0</v>
      </c>
    </row>
    <row r="571" spans="1:12" x14ac:dyDescent="0.25">
      <c r="A571" s="5"/>
      <c r="B571" s="12"/>
      <c r="C571" t="str">
        <f>IF(A571="","",IF(ISNUMBER(MATCH(A571,'Ingredienti'!$A$5:$A$154,0)),INDEX('Ingredienti'!$B$5:$B$154,MATCH(A571,'Ingredienti'!$A$5:$A$154,0)),IF(ISNUMBER(MATCH(A571,'Ricette base'!$H$5:$H$19,0)),INDEX('Ricette base'!$I$5:$I$19,MATCH(A571,'Ricette base'!$H$5:$H$19,0)),"")))</f>
        <v/>
      </c>
      <c r="D571" s="13" t="str">
        <f>IF(A571="","",IF(ISNUMBER(MATCH(A571,'Ingredienti'!$A$5:$A$154,0)),INDEX('Ingredienti'!$G$5:$G$154,MATCH(A571,'Ingredienti'!$A$5:$A$154,0)),IF(ISNUMBER(MATCH(A571,'Ricette base'!$H$5:$H$19,0)),INDEX('Ricette base'!$J$5:$J$19,MATCH(A571,'Ricette base'!$H$5:$H$19,0)),"")))</f>
        <v/>
      </c>
      <c r="E571" s="15" t="str">
        <f>IF(OR(A571="",NOT(ISNUMBER(B571)),NOT(ISNUMBER(D571))),"",ROUND(B571*D571,2))</f>
        <v/>
      </c>
      <c r="F571" s="10" t="str">
        <f>IF(A571="","",IF(OR(ISNUMBER(MATCH(A571,'Ingredienti'!$A$5:$A$154,0)),ISNUMBER(MATCH(A571,'Ricette base'!$H$5:$H$19,0))),IF(NOT(ISNUMBER(D571)),"prezzo mancante",IF(NOT(ISNUMBER(B571)),"quantità mancante",IF(ISNUMBER(MATCH(A571,'Ingredienti'!$A$5:$A$154,0)),"",IF(INDEX('Ricette base'!$K$5:$K$19,MATCH(A571,'Ricette base'!$H$5:$H$19,0))&gt;0,"ricetta base incompleta","")))),"non trovato"))</f>
        <v/>
      </c>
      <c r="L571">
        <f>IF(F571="",0,1)</f>
        <v>0</v>
      </c>
    </row>
    <row r="572" spans="1:12" x14ac:dyDescent="0.25">
      <c r="A572" s="5"/>
      <c r="B572" s="12"/>
      <c r="C572" t="str">
        <f>IF(A572="","",IF(ISNUMBER(MATCH(A572,'Ingredienti'!$A$5:$A$154,0)),INDEX('Ingredienti'!$B$5:$B$154,MATCH(A572,'Ingredienti'!$A$5:$A$154,0)),IF(ISNUMBER(MATCH(A572,'Ricette base'!$H$5:$H$19,0)),INDEX('Ricette base'!$I$5:$I$19,MATCH(A572,'Ricette base'!$H$5:$H$19,0)),"")))</f>
        <v/>
      </c>
      <c r="D572" s="13" t="str">
        <f>IF(A572="","",IF(ISNUMBER(MATCH(A572,'Ingredienti'!$A$5:$A$154,0)),INDEX('Ingredienti'!$G$5:$G$154,MATCH(A572,'Ingredienti'!$A$5:$A$154,0)),IF(ISNUMBER(MATCH(A572,'Ricette base'!$H$5:$H$19,0)),INDEX('Ricette base'!$J$5:$J$19,MATCH(A572,'Ricette base'!$H$5:$H$19,0)),"")))</f>
        <v/>
      </c>
      <c r="E572" s="15" t="str">
        <f>IF(OR(A572="",NOT(ISNUMBER(B572)),NOT(ISNUMBER(D572))),"",ROUND(B572*D572,2))</f>
        <v/>
      </c>
      <c r="F572" s="10" t="str">
        <f>IF(A572="","",IF(OR(ISNUMBER(MATCH(A572,'Ingredienti'!$A$5:$A$154,0)),ISNUMBER(MATCH(A572,'Ricette base'!$H$5:$H$19,0))),IF(NOT(ISNUMBER(D572)),"prezzo mancante",IF(NOT(ISNUMBER(B572)),"quantità mancante",IF(ISNUMBER(MATCH(A572,'Ingredienti'!$A$5:$A$154,0)),"",IF(INDEX('Ricette base'!$K$5:$K$19,MATCH(A572,'Ricette base'!$H$5:$H$19,0))&gt;0,"ricetta base incompleta","")))),"non trovato"))</f>
        <v/>
      </c>
      <c r="L572">
        <f>IF(F572="",0,1)</f>
        <v>0</v>
      </c>
    </row>
    <row r="573" spans="1:12" x14ac:dyDescent="0.25">
      <c r="A573" s="5"/>
      <c r="B573" s="12"/>
      <c r="C573" t="str">
        <f>IF(A573="","",IF(ISNUMBER(MATCH(A573,'Ingredienti'!$A$5:$A$154,0)),INDEX('Ingredienti'!$B$5:$B$154,MATCH(A573,'Ingredienti'!$A$5:$A$154,0)),IF(ISNUMBER(MATCH(A573,'Ricette base'!$H$5:$H$19,0)),INDEX('Ricette base'!$I$5:$I$19,MATCH(A573,'Ricette base'!$H$5:$H$19,0)),"")))</f>
        <v/>
      </c>
      <c r="D573" s="13" t="str">
        <f>IF(A573="","",IF(ISNUMBER(MATCH(A573,'Ingredienti'!$A$5:$A$154,0)),INDEX('Ingredienti'!$G$5:$G$154,MATCH(A573,'Ingredienti'!$A$5:$A$154,0)),IF(ISNUMBER(MATCH(A573,'Ricette base'!$H$5:$H$19,0)),INDEX('Ricette base'!$J$5:$J$19,MATCH(A573,'Ricette base'!$H$5:$H$19,0)),"")))</f>
        <v/>
      </c>
      <c r="E573" s="15" t="str">
        <f>IF(OR(A573="",NOT(ISNUMBER(B573)),NOT(ISNUMBER(D573))),"",ROUND(B573*D573,2))</f>
        <v/>
      </c>
      <c r="F573" s="10" t="str">
        <f>IF(A573="","",IF(OR(ISNUMBER(MATCH(A573,'Ingredienti'!$A$5:$A$154,0)),ISNUMBER(MATCH(A573,'Ricette base'!$H$5:$H$19,0))),IF(NOT(ISNUMBER(D573)),"prezzo mancante",IF(NOT(ISNUMBER(B573)),"quantità mancante",IF(ISNUMBER(MATCH(A573,'Ingredienti'!$A$5:$A$154,0)),"",IF(INDEX('Ricette base'!$K$5:$K$19,MATCH(A573,'Ricette base'!$H$5:$H$19,0))&gt;0,"ricetta base incompleta","")))),"non trovato"))</f>
        <v/>
      </c>
      <c r="L573">
        <f>IF(F573="",0,1)</f>
        <v>0</v>
      </c>
    </row>
    <row r="574" spans="1:12" x14ac:dyDescent="0.25">
      <c r="A574" s="5"/>
      <c r="B574" s="12"/>
      <c r="C574" t="str">
        <f>IF(A574="","",IF(ISNUMBER(MATCH(A574,'Ingredienti'!$A$5:$A$154,0)),INDEX('Ingredienti'!$B$5:$B$154,MATCH(A574,'Ingredienti'!$A$5:$A$154,0)),IF(ISNUMBER(MATCH(A574,'Ricette base'!$H$5:$H$19,0)),INDEX('Ricette base'!$I$5:$I$19,MATCH(A574,'Ricette base'!$H$5:$H$19,0)),"")))</f>
        <v/>
      </c>
      <c r="D574" s="13" t="str">
        <f>IF(A574="","",IF(ISNUMBER(MATCH(A574,'Ingredienti'!$A$5:$A$154,0)),INDEX('Ingredienti'!$G$5:$G$154,MATCH(A574,'Ingredienti'!$A$5:$A$154,0)),IF(ISNUMBER(MATCH(A574,'Ricette base'!$H$5:$H$19,0)),INDEX('Ricette base'!$J$5:$J$19,MATCH(A574,'Ricette base'!$H$5:$H$19,0)),"")))</f>
        <v/>
      </c>
      <c r="E574" s="15" t="str">
        <f>IF(OR(A574="",NOT(ISNUMBER(B574)),NOT(ISNUMBER(D574))),"",ROUND(B574*D574,2))</f>
        <v/>
      </c>
      <c r="F574" s="10" t="str">
        <f>IF(A574="","",IF(OR(ISNUMBER(MATCH(A574,'Ingredienti'!$A$5:$A$154,0)),ISNUMBER(MATCH(A574,'Ricette base'!$H$5:$H$19,0))),IF(NOT(ISNUMBER(D574)),"prezzo mancante",IF(NOT(ISNUMBER(B574)),"quantità mancante",IF(ISNUMBER(MATCH(A574,'Ingredienti'!$A$5:$A$154,0)),"",IF(INDEX('Ricette base'!$K$5:$K$19,MATCH(A574,'Ricette base'!$H$5:$H$19,0))&gt;0,"ricetta base incompleta","")))),"non trovato"))</f>
        <v/>
      </c>
      <c r="L574">
        <f>IF(F574="",0,1)</f>
        <v>0</v>
      </c>
    </row>
    <row r="575" spans="1:12" x14ac:dyDescent="0.25">
      <c r="A575" s="5"/>
      <c r="B575" s="12"/>
      <c r="C575" t="str">
        <f>IF(A575="","",IF(ISNUMBER(MATCH(A575,'Ingredienti'!$A$5:$A$154,0)),INDEX('Ingredienti'!$B$5:$B$154,MATCH(A575,'Ingredienti'!$A$5:$A$154,0)),IF(ISNUMBER(MATCH(A575,'Ricette base'!$H$5:$H$19,0)),INDEX('Ricette base'!$I$5:$I$19,MATCH(A575,'Ricette base'!$H$5:$H$19,0)),"")))</f>
        <v/>
      </c>
      <c r="D575" s="13" t="str">
        <f>IF(A575="","",IF(ISNUMBER(MATCH(A575,'Ingredienti'!$A$5:$A$154,0)),INDEX('Ingredienti'!$G$5:$G$154,MATCH(A575,'Ingredienti'!$A$5:$A$154,0)),IF(ISNUMBER(MATCH(A575,'Ricette base'!$H$5:$H$19,0)),INDEX('Ricette base'!$J$5:$J$19,MATCH(A575,'Ricette base'!$H$5:$H$19,0)),"")))</f>
        <v/>
      </c>
      <c r="E575" s="15" t="str">
        <f>IF(OR(A575="",NOT(ISNUMBER(B575)),NOT(ISNUMBER(D575))),"",ROUND(B575*D575,2))</f>
        <v/>
      </c>
      <c r="F575" s="10" t="str">
        <f>IF(A575="","",IF(OR(ISNUMBER(MATCH(A575,'Ingredienti'!$A$5:$A$154,0)),ISNUMBER(MATCH(A575,'Ricette base'!$H$5:$H$19,0))),IF(NOT(ISNUMBER(D575)),"prezzo mancante",IF(NOT(ISNUMBER(B575)),"quantità mancante",IF(ISNUMBER(MATCH(A575,'Ingredienti'!$A$5:$A$154,0)),"",IF(INDEX('Ricette base'!$K$5:$K$19,MATCH(A575,'Ricette base'!$H$5:$H$19,0))&gt;0,"ricetta base incompleta","")))),"non trovato"))</f>
        <v/>
      </c>
      <c r="L575">
        <f>IF(F575="",0,1)</f>
        <v>0</v>
      </c>
    </row>
    <row r="576" spans="1:12" x14ac:dyDescent="0.25">
      <c r="A576" s="5"/>
      <c r="B576" s="12"/>
      <c r="C576" t="str">
        <f>IF(A576="","",IF(ISNUMBER(MATCH(A576,'Ingredienti'!$A$5:$A$154,0)),INDEX('Ingredienti'!$B$5:$B$154,MATCH(A576,'Ingredienti'!$A$5:$A$154,0)),IF(ISNUMBER(MATCH(A576,'Ricette base'!$H$5:$H$19,0)),INDEX('Ricette base'!$I$5:$I$19,MATCH(A576,'Ricette base'!$H$5:$H$19,0)),"")))</f>
        <v/>
      </c>
      <c r="D576" s="13" t="str">
        <f>IF(A576="","",IF(ISNUMBER(MATCH(A576,'Ingredienti'!$A$5:$A$154,0)),INDEX('Ingredienti'!$G$5:$G$154,MATCH(A576,'Ingredienti'!$A$5:$A$154,0)),IF(ISNUMBER(MATCH(A576,'Ricette base'!$H$5:$H$19,0)),INDEX('Ricette base'!$J$5:$J$19,MATCH(A576,'Ricette base'!$H$5:$H$19,0)),"")))</f>
        <v/>
      </c>
      <c r="E576" s="15" t="str">
        <f>IF(OR(A576="",NOT(ISNUMBER(B576)),NOT(ISNUMBER(D576))),"",ROUND(B576*D576,2))</f>
        <v/>
      </c>
      <c r="F576" s="10" t="str">
        <f>IF(A576="","",IF(OR(ISNUMBER(MATCH(A576,'Ingredienti'!$A$5:$A$154,0)),ISNUMBER(MATCH(A576,'Ricette base'!$H$5:$H$19,0))),IF(NOT(ISNUMBER(D576)),"prezzo mancante",IF(NOT(ISNUMBER(B576)),"quantità mancante",IF(ISNUMBER(MATCH(A576,'Ingredienti'!$A$5:$A$154,0)),"",IF(INDEX('Ricette base'!$K$5:$K$19,MATCH(A576,'Ricette base'!$H$5:$H$19,0))&gt;0,"ricetta base incompleta","")))),"non trovato"))</f>
        <v/>
      </c>
      <c r="L576">
        <f>IF(F576="",0,1)</f>
        <v>0</v>
      </c>
    </row>
    <row r="577" spans="1:12" x14ac:dyDescent="0.25">
      <c r="A577" s="5"/>
      <c r="B577" s="12"/>
      <c r="C577" t="str">
        <f>IF(A577="","",IF(ISNUMBER(MATCH(A577,'Ingredienti'!$A$5:$A$154,0)),INDEX('Ingredienti'!$B$5:$B$154,MATCH(A577,'Ingredienti'!$A$5:$A$154,0)),IF(ISNUMBER(MATCH(A577,'Ricette base'!$H$5:$H$19,0)),INDEX('Ricette base'!$I$5:$I$19,MATCH(A577,'Ricette base'!$H$5:$H$19,0)),"")))</f>
        <v/>
      </c>
      <c r="D577" s="13" t="str">
        <f>IF(A577="","",IF(ISNUMBER(MATCH(A577,'Ingredienti'!$A$5:$A$154,0)),INDEX('Ingredienti'!$G$5:$G$154,MATCH(A577,'Ingredienti'!$A$5:$A$154,0)),IF(ISNUMBER(MATCH(A577,'Ricette base'!$H$5:$H$19,0)),INDEX('Ricette base'!$J$5:$J$19,MATCH(A577,'Ricette base'!$H$5:$H$19,0)),"")))</f>
        <v/>
      </c>
      <c r="E577" s="15" t="str">
        <f>IF(OR(A577="",NOT(ISNUMBER(B577)),NOT(ISNUMBER(D577))),"",ROUND(B577*D577,2))</f>
        <v/>
      </c>
      <c r="F577" s="10" t="str">
        <f>IF(A577="","",IF(OR(ISNUMBER(MATCH(A577,'Ingredienti'!$A$5:$A$154,0)),ISNUMBER(MATCH(A577,'Ricette base'!$H$5:$H$19,0))),IF(NOT(ISNUMBER(D577)),"prezzo mancante",IF(NOT(ISNUMBER(B577)),"quantità mancante",IF(ISNUMBER(MATCH(A577,'Ingredienti'!$A$5:$A$154,0)),"",IF(INDEX('Ricette base'!$K$5:$K$19,MATCH(A577,'Ricette base'!$H$5:$H$19,0))&gt;0,"ricetta base incompleta","")))),"non trovato"))</f>
        <v/>
      </c>
      <c r="L577">
        <f>IF(F577="",0,1)</f>
        <v>0</v>
      </c>
    </row>
    <row r="578" spans="1:12" x14ac:dyDescent="0.25">
      <c r="A578" s="5"/>
      <c r="B578" s="12"/>
      <c r="C578" t="str">
        <f>IF(A578="","",IF(ISNUMBER(MATCH(A578,'Ingredienti'!$A$5:$A$154,0)),INDEX('Ingredienti'!$B$5:$B$154,MATCH(A578,'Ingredienti'!$A$5:$A$154,0)),IF(ISNUMBER(MATCH(A578,'Ricette base'!$H$5:$H$19,0)),INDEX('Ricette base'!$I$5:$I$19,MATCH(A578,'Ricette base'!$H$5:$H$19,0)),"")))</f>
        <v/>
      </c>
      <c r="D578" s="13" t="str">
        <f>IF(A578="","",IF(ISNUMBER(MATCH(A578,'Ingredienti'!$A$5:$A$154,0)),INDEX('Ingredienti'!$G$5:$G$154,MATCH(A578,'Ingredienti'!$A$5:$A$154,0)),IF(ISNUMBER(MATCH(A578,'Ricette base'!$H$5:$H$19,0)),INDEX('Ricette base'!$J$5:$J$19,MATCH(A578,'Ricette base'!$H$5:$H$19,0)),"")))</f>
        <v/>
      </c>
      <c r="E578" s="15" t="str">
        <f>IF(OR(A578="",NOT(ISNUMBER(B578)),NOT(ISNUMBER(D578))),"",ROUND(B578*D578,2))</f>
        <v/>
      </c>
      <c r="F578" s="10" t="str">
        <f>IF(A578="","",IF(OR(ISNUMBER(MATCH(A578,'Ingredienti'!$A$5:$A$154,0)),ISNUMBER(MATCH(A578,'Ricette base'!$H$5:$H$19,0))),IF(NOT(ISNUMBER(D578)),"prezzo mancante",IF(NOT(ISNUMBER(B578)),"quantità mancante",IF(ISNUMBER(MATCH(A578,'Ingredienti'!$A$5:$A$154,0)),"",IF(INDEX('Ricette base'!$K$5:$K$19,MATCH(A578,'Ricette base'!$H$5:$H$19,0))&gt;0,"ricetta base incompleta","")))),"non trovato"))</f>
        <v/>
      </c>
      <c r="L578">
        <f>IF(F578="",0,1)</f>
        <v>0</v>
      </c>
    </row>
    <row r="579" spans="1:12" x14ac:dyDescent="0.25">
      <c r="A579" s="5"/>
      <c r="B579" s="12"/>
      <c r="C579" t="str">
        <f>IF(A579="","",IF(ISNUMBER(MATCH(A579,'Ingredienti'!$A$5:$A$154,0)),INDEX('Ingredienti'!$B$5:$B$154,MATCH(A579,'Ingredienti'!$A$5:$A$154,0)),IF(ISNUMBER(MATCH(A579,'Ricette base'!$H$5:$H$19,0)),INDEX('Ricette base'!$I$5:$I$19,MATCH(A579,'Ricette base'!$H$5:$H$19,0)),"")))</f>
        <v/>
      </c>
      <c r="D579" s="13" t="str">
        <f>IF(A579="","",IF(ISNUMBER(MATCH(A579,'Ingredienti'!$A$5:$A$154,0)),INDEX('Ingredienti'!$G$5:$G$154,MATCH(A579,'Ingredienti'!$A$5:$A$154,0)),IF(ISNUMBER(MATCH(A579,'Ricette base'!$H$5:$H$19,0)),INDEX('Ricette base'!$J$5:$J$19,MATCH(A579,'Ricette base'!$H$5:$H$19,0)),"")))</f>
        <v/>
      </c>
      <c r="E579" s="15" t="str">
        <f>IF(OR(A579="",NOT(ISNUMBER(B579)),NOT(ISNUMBER(D579))),"",ROUND(B579*D579,2))</f>
        <v/>
      </c>
      <c r="F579" s="10" t="str">
        <f>IF(A579="","",IF(OR(ISNUMBER(MATCH(A579,'Ingredienti'!$A$5:$A$154,0)),ISNUMBER(MATCH(A579,'Ricette base'!$H$5:$H$19,0))),IF(NOT(ISNUMBER(D579)),"prezzo mancante",IF(NOT(ISNUMBER(B579)),"quantità mancante",IF(ISNUMBER(MATCH(A579,'Ingredienti'!$A$5:$A$154,0)),"",IF(INDEX('Ricette base'!$K$5:$K$19,MATCH(A579,'Ricette base'!$H$5:$H$19,0))&gt;0,"ricetta base incompleta","")))),"non trovato"))</f>
        <v/>
      </c>
      <c r="L579">
        <f>IF(F579="",0,1)</f>
        <v>0</v>
      </c>
    </row>
    <row r="580" spans="1:12" x14ac:dyDescent="0.25">
      <c r="A580" s="5"/>
      <c r="B580" s="12"/>
      <c r="C580" t="str">
        <f>IF(A580="","",IF(ISNUMBER(MATCH(A580,'Ingredienti'!$A$5:$A$154,0)),INDEX('Ingredienti'!$B$5:$B$154,MATCH(A580,'Ingredienti'!$A$5:$A$154,0)),IF(ISNUMBER(MATCH(A580,'Ricette base'!$H$5:$H$19,0)),INDEX('Ricette base'!$I$5:$I$19,MATCH(A580,'Ricette base'!$H$5:$H$19,0)),"")))</f>
        <v/>
      </c>
      <c r="D580" s="13" t="str">
        <f>IF(A580="","",IF(ISNUMBER(MATCH(A580,'Ingredienti'!$A$5:$A$154,0)),INDEX('Ingredienti'!$G$5:$G$154,MATCH(A580,'Ingredienti'!$A$5:$A$154,0)),IF(ISNUMBER(MATCH(A580,'Ricette base'!$H$5:$H$19,0)),INDEX('Ricette base'!$J$5:$J$19,MATCH(A580,'Ricette base'!$H$5:$H$19,0)),"")))</f>
        <v/>
      </c>
      <c r="E580" s="15" t="str">
        <f>IF(OR(A580="",NOT(ISNUMBER(B580)),NOT(ISNUMBER(D580))),"",ROUND(B580*D580,2))</f>
        <v/>
      </c>
      <c r="F580" s="10" t="str">
        <f>IF(A580="","",IF(OR(ISNUMBER(MATCH(A580,'Ingredienti'!$A$5:$A$154,0)),ISNUMBER(MATCH(A580,'Ricette base'!$H$5:$H$19,0))),IF(NOT(ISNUMBER(D580)),"prezzo mancante",IF(NOT(ISNUMBER(B580)),"quantità mancante",IF(ISNUMBER(MATCH(A580,'Ingredienti'!$A$5:$A$154,0)),"",IF(INDEX('Ricette base'!$K$5:$K$19,MATCH(A580,'Ricette base'!$H$5:$H$19,0))&gt;0,"ricetta base incompleta","")))),"non trovato"))</f>
        <v/>
      </c>
      <c r="L580">
        <f>IF(F580="",0,1)</f>
        <v>0</v>
      </c>
    </row>
    <row r="581" spans="1:12" x14ac:dyDescent="0.25">
      <c r="A581" s="5"/>
      <c r="B581" s="12"/>
      <c r="C581" t="str">
        <f>IF(A581="","",IF(ISNUMBER(MATCH(A581,'Ingredienti'!$A$5:$A$154,0)),INDEX('Ingredienti'!$B$5:$B$154,MATCH(A581,'Ingredienti'!$A$5:$A$154,0)),IF(ISNUMBER(MATCH(A581,'Ricette base'!$H$5:$H$19,0)),INDEX('Ricette base'!$I$5:$I$19,MATCH(A581,'Ricette base'!$H$5:$H$19,0)),"")))</f>
        <v/>
      </c>
      <c r="D581" s="13" t="str">
        <f>IF(A581="","",IF(ISNUMBER(MATCH(A581,'Ingredienti'!$A$5:$A$154,0)),INDEX('Ingredienti'!$G$5:$G$154,MATCH(A581,'Ingredienti'!$A$5:$A$154,0)),IF(ISNUMBER(MATCH(A581,'Ricette base'!$H$5:$H$19,0)),INDEX('Ricette base'!$J$5:$J$19,MATCH(A581,'Ricette base'!$H$5:$H$19,0)),"")))</f>
        <v/>
      </c>
      <c r="E581" s="15" t="str">
        <f>IF(OR(A581="",NOT(ISNUMBER(B581)),NOT(ISNUMBER(D581))),"",ROUND(B581*D581,2))</f>
        <v/>
      </c>
      <c r="F581" s="10" t="str">
        <f>IF(A581="","",IF(OR(ISNUMBER(MATCH(A581,'Ingredienti'!$A$5:$A$154,0)),ISNUMBER(MATCH(A581,'Ricette base'!$H$5:$H$19,0))),IF(NOT(ISNUMBER(D581)),"prezzo mancante",IF(NOT(ISNUMBER(B581)),"quantità mancante",IF(ISNUMBER(MATCH(A581,'Ingredienti'!$A$5:$A$154,0)),"",IF(INDEX('Ricette base'!$K$5:$K$19,MATCH(A581,'Ricette base'!$H$5:$H$19,0))&gt;0,"ricetta base incompleta","")))),"non trovato"))</f>
        <v/>
      </c>
      <c r="L581">
        <f>IF(F581="",0,1)</f>
        <v>0</v>
      </c>
    </row>
    <row r="582" spans="1:5" x14ac:dyDescent="0.25">
      <c r="A582" s="16" t="s">
        <v>47</v>
      </c>
      <c r="E582" s="9" t="str">
        <f>IF(A565="","",ROUND(SUM(E567:E581),2))</f>
        <v/>
      </c>
    </row>
    <row r="583" spans="1:5" x14ac:dyDescent="0.25">
      <c r="A583" s="16" t="s">
        <v>50</v>
      </c>
      <c r="E583" s="9" t="str">
        <f>IF(OR(A565="",NOT(ISNUMBER(C565))),"",IF(C565&lt;=0,"",ROUND(E582/C565,2)))</f>
        <v/>
      </c>
    </row>
    <row r="585" spans="1:5" x14ac:dyDescent="0.25">
      <c r="A585" s="11"/>
      <c r="B585" s="2" t="s">
        <v>52</v>
      </c>
      <c r="C585" s="5"/>
      <c r="D585" s="2" t="str">
        <f>IF(C585=1,"porzione","porzioni")</f>
        <v>porzioni</v>
      </c>
      <c r="E585" s="10" t="str">
        <f>IF(A585="","",IF(COUNTIF($H$5:$H$34,A585)&gt;1,"nome doppio, conta solo il primo",IF(NOT(ISNUMBER(C585)),"«dà … porzioni» mancante",IF(C585&lt;=0,"«dà … porzioni» mancante",IF(SUM(L587:L601)&gt;0,"controllare le righe con avviso","")))))</f>
        <v/>
      </c>
    </row>
    <row r="586" spans="1:6" x14ac:dyDescent="0.25">
      <c r="A586" s="4" t="s">
        <v>43</v>
      </c>
      <c r="B586" s="4" t="s">
        <v>44</v>
      </c>
      <c r="C586" s="4" t="s">
        <v>18</v>
      </c>
      <c r="D586" s="4" t="s">
        <v>45</v>
      </c>
      <c r="E586" s="4" t="s">
        <v>46</v>
      </c>
      <c r="F586" s="4" t="s">
        <v>24</v>
      </c>
    </row>
    <row r="587" spans="1:12" x14ac:dyDescent="0.25">
      <c r="A587" s="5"/>
      <c r="B587" s="12"/>
      <c r="C587" t="str">
        <f>IF(A587="","",IF(ISNUMBER(MATCH(A587,'Ingredienti'!$A$5:$A$154,0)),INDEX('Ingredienti'!$B$5:$B$154,MATCH(A587,'Ingredienti'!$A$5:$A$154,0)),IF(ISNUMBER(MATCH(A587,'Ricette base'!$H$5:$H$19,0)),INDEX('Ricette base'!$I$5:$I$19,MATCH(A587,'Ricette base'!$H$5:$H$19,0)),"")))</f>
        <v/>
      </c>
      <c r="D587" s="13" t="str">
        <f>IF(A587="","",IF(ISNUMBER(MATCH(A587,'Ingredienti'!$A$5:$A$154,0)),INDEX('Ingredienti'!$G$5:$G$154,MATCH(A587,'Ingredienti'!$A$5:$A$154,0)),IF(ISNUMBER(MATCH(A587,'Ricette base'!$H$5:$H$19,0)),INDEX('Ricette base'!$J$5:$J$19,MATCH(A587,'Ricette base'!$H$5:$H$19,0)),"")))</f>
        <v/>
      </c>
      <c r="E587" s="15" t="str">
        <f>IF(OR(A587="",NOT(ISNUMBER(B587)),NOT(ISNUMBER(D587))),"",ROUND(B587*D587,2))</f>
        <v/>
      </c>
      <c r="F587" s="10" t="str">
        <f>IF(A587="","",IF(OR(ISNUMBER(MATCH(A587,'Ingredienti'!$A$5:$A$154,0)),ISNUMBER(MATCH(A587,'Ricette base'!$H$5:$H$19,0))),IF(NOT(ISNUMBER(D587)),"prezzo mancante",IF(NOT(ISNUMBER(B587)),"quantità mancante",IF(ISNUMBER(MATCH(A587,'Ingredienti'!$A$5:$A$154,0)),"",IF(INDEX('Ricette base'!$K$5:$K$19,MATCH(A587,'Ricette base'!$H$5:$H$19,0))&gt;0,"ricetta base incompleta","")))),"non trovato"))</f>
        <v/>
      </c>
      <c r="L587">
        <f>IF(F587="",0,1)</f>
        <v>0</v>
      </c>
    </row>
    <row r="588" spans="1:12" x14ac:dyDescent="0.25">
      <c r="A588" s="5"/>
      <c r="B588" s="12"/>
      <c r="C588" t="str">
        <f>IF(A588="","",IF(ISNUMBER(MATCH(A588,'Ingredienti'!$A$5:$A$154,0)),INDEX('Ingredienti'!$B$5:$B$154,MATCH(A588,'Ingredienti'!$A$5:$A$154,0)),IF(ISNUMBER(MATCH(A588,'Ricette base'!$H$5:$H$19,0)),INDEX('Ricette base'!$I$5:$I$19,MATCH(A588,'Ricette base'!$H$5:$H$19,0)),"")))</f>
        <v/>
      </c>
      <c r="D588" s="13" t="str">
        <f>IF(A588="","",IF(ISNUMBER(MATCH(A588,'Ingredienti'!$A$5:$A$154,0)),INDEX('Ingredienti'!$G$5:$G$154,MATCH(A588,'Ingredienti'!$A$5:$A$154,0)),IF(ISNUMBER(MATCH(A588,'Ricette base'!$H$5:$H$19,0)),INDEX('Ricette base'!$J$5:$J$19,MATCH(A588,'Ricette base'!$H$5:$H$19,0)),"")))</f>
        <v/>
      </c>
      <c r="E588" s="15" t="str">
        <f>IF(OR(A588="",NOT(ISNUMBER(B588)),NOT(ISNUMBER(D588))),"",ROUND(B588*D588,2))</f>
        <v/>
      </c>
      <c r="F588" s="10" t="str">
        <f>IF(A588="","",IF(OR(ISNUMBER(MATCH(A588,'Ingredienti'!$A$5:$A$154,0)),ISNUMBER(MATCH(A588,'Ricette base'!$H$5:$H$19,0))),IF(NOT(ISNUMBER(D588)),"prezzo mancante",IF(NOT(ISNUMBER(B588)),"quantità mancante",IF(ISNUMBER(MATCH(A588,'Ingredienti'!$A$5:$A$154,0)),"",IF(INDEX('Ricette base'!$K$5:$K$19,MATCH(A588,'Ricette base'!$H$5:$H$19,0))&gt;0,"ricetta base incompleta","")))),"non trovato"))</f>
        <v/>
      </c>
      <c r="L588">
        <f>IF(F588="",0,1)</f>
        <v>0</v>
      </c>
    </row>
    <row r="589" spans="1:12" x14ac:dyDescent="0.25">
      <c r="A589" s="5"/>
      <c r="B589" s="12"/>
      <c r="C589" t="str">
        <f>IF(A589="","",IF(ISNUMBER(MATCH(A589,'Ingredienti'!$A$5:$A$154,0)),INDEX('Ingredienti'!$B$5:$B$154,MATCH(A589,'Ingredienti'!$A$5:$A$154,0)),IF(ISNUMBER(MATCH(A589,'Ricette base'!$H$5:$H$19,0)),INDEX('Ricette base'!$I$5:$I$19,MATCH(A589,'Ricette base'!$H$5:$H$19,0)),"")))</f>
        <v/>
      </c>
      <c r="D589" s="13" t="str">
        <f>IF(A589="","",IF(ISNUMBER(MATCH(A589,'Ingredienti'!$A$5:$A$154,0)),INDEX('Ingredienti'!$G$5:$G$154,MATCH(A589,'Ingredienti'!$A$5:$A$154,0)),IF(ISNUMBER(MATCH(A589,'Ricette base'!$H$5:$H$19,0)),INDEX('Ricette base'!$J$5:$J$19,MATCH(A589,'Ricette base'!$H$5:$H$19,0)),"")))</f>
        <v/>
      </c>
      <c r="E589" s="15" t="str">
        <f>IF(OR(A589="",NOT(ISNUMBER(B589)),NOT(ISNUMBER(D589))),"",ROUND(B589*D589,2))</f>
        <v/>
      </c>
      <c r="F589" s="10" t="str">
        <f>IF(A589="","",IF(OR(ISNUMBER(MATCH(A589,'Ingredienti'!$A$5:$A$154,0)),ISNUMBER(MATCH(A589,'Ricette base'!$H$5:$H$19,0))),IF(NOT(ISNUMBER(D589)),"prezzo mancante",IF(NOT(ISNUMBER(B589)),"quantità mancante",IF(ISNUMBER(MATCH(A589,'Ingredienti'!$A$5:$A$154,0)),"",IF(INDEX('Ricette base'!$K$5:$K$19,MATCH(A589,'Ricette base'!$H$5:$H$19,0))&gt;0,"ricetta base incompleta","")))),"non trovato"))</f>
        <v/>
      </c>
      <c r="L589">
        <f>IF(F589="",0,1)</f>
        <v>0</v>
      </c>
    </row>
    <row r="590" spans="1:12" x14ac:dyDescent="0.25">
      <c r="A590" s="5"/>
      <c r="B590" s="12"/>
      <c r="C590" t="str">
        <f>IF(A590="","",IF(ISNUMBER(MATCH(A590,'Ingredienti'!$A$5:$A$154,0)),INDEX('Ingredienti'!$B$5:$B$154,MATCH(A590,'Ingredienti'!$A$5:$A$154,0)),IF(ISNUMBER(MATCH(A590,'Ricette base'!$H$5:$H$19,0)),INDEX('Ricette base'!$I$5:$I$19,MATCH(A590,'Ricette base'!$H$5:$H$19,0)),"")))</f>
        <v/>
      </c>
      <c r="D590" s="13" t="str">
        <f>IF(A590="","",IF(ISNUMBER(MATCH(A590,'Ingredienti'!$A$5:$A$154,0)),INDEX('Ingredienti'!$G$5:$G$154,MATCH(A590,'Ingredienti'!$A$5:$A$154,0)),IF(ISNUMBER(MATCH(A590,'Ricette base'!$H$5:$H$19,0)),INDEX('Ricette base'!$J$5:$J$19,MATCH(A590,'Ricette base'!$H$5:$H$19,0)),"")))</f>
        <v/>
      </c>
      <c r="E590" s="15" t="str">
        <f>IF(OR(A590="",NOT(ISNUMBER(B590)),NOT(ISNUMBER(D590))),"",ROUND(B590*D590,2))</f>
        <v/>
      </c>
      <c r="F590" s="10" t="str">
        <f>IF(A590="","",IF(OR(ISNUMBER(MATCH(A590,'Ingredienti'!$A$5:$A$154,0)),ISNUMBER(MATCH(A590,'Ricette base'!$H$5:$H$19,0))),IF(NOT(ISNUMBER(D590)),"prezzo mancante",IF(NOT(ISNUMBER(B590)),"quantità mancante",IF(ISNUMBER(MATCH(A590,'Ingredienti'!$A$5:$A$154,0)),"",IF(INDEX('Ricette base'!$K$5:$K$19,MATCH(A590,'Ricette base'!$H$5:$H$19,0))&gt;0,"ricetta base incompleta","")))),"non trovato"))</f>
        <v/>
      </c>
      <c r="L590">
        <f>IF(F590="",0,1)</f>
        <v>0</v>
      </c>
    </row>
    <row r="591" spans="1:12" x14ac:dyDescent="0.25">
      <c r="A591" s="5"/>
      <c r="B591" s="12"/>
      <c r="C591" t="str">
        <f>IF(A591="","",IF(ISNUMBER(MATCH(A591,'Ingredienti'!$A$5:$A$154,0)),INDEX('Ingredienti'!$B$5:$B$154,MATCH(A591,'Ingredienti'!$A$5:$A$154,0)),IF(ISNUMBER(MATCH(A591,'Ricette base'!$H$5:$H$19,0)),INDEX('Ricette base'!$I$5:$I$19,MATCH(A591,'Ricette base'!$H$5:$H$19,0)),"")))</f>
        <v/>
      </c>
      <c r="D591" s="13" t="str">
        <f>IF(A591="","",IF(ISNUMBER(MATCH(A591,'Ingredienti'!$A$5:$A$154,0)),INDEX('Ingredienti'!$G$5:$G$154,MATCH(A591,'Ingredienti'!$A$5:$A$154,0)),IF(ISNUMBER(MATCH(A591,'Ricette base'!$H$5:$H$19,0)),INDEX('Ricette base'!$J$5:$J$19,MATCH(A591,'Ricette base'!$H$5:$H$19,0)),"")))</f>
        <v/>
      </c>
      <c r="E591" s="15" t="str">
        <f>IF(OR(A591="",NOT(ISNUMBER(B591)),NOT(ISNUMBER(D591))),"",ROUND(B591*D591,2))</f>
        <v/>
      </c>
      <c r="F591" s="10" t="str">
        <f>IF(A591="","",IF(OR(ISNUMBER(MATCH(A591,'Ingredienti'!$A$5:$A$154,0)),ISNUMBER(MATCH(A591,'Ricette base'!$H$5:$H$19,0))),IF(NOT(ISNUMBER(D591)),"prezzo mancante",IF(NOT(ISNUMBER(B591)),"quantità mancante",IF(ISNUMBER(MATCH(A591,'Ingredienti'!$A$5:$A$154,0)),"",IF(INDEX('Ricette base'!$K$5:$K$19,MATCH(A591,'Ricette base'!$H$5:$H$19,0))&gt;0,"ricetta base incompleta","")))),"non trovato"))</f>
        <v/>
      </c>
      <c r="L591">
        <f>IF(F591="",0,1)</f>
        <v>0</v>
      </c>
    </row>
    <row r="592" spans="1:12" x14ac:dyDescent="0.25">
      <c r="A592" s="5"/>
      <c r="B592" s="12"/>
      <c r="C592" t="str">
        <f>IF(A592="","",IF(ISNUMBER(MATCH(A592,'Ingredienti'!$A$5:$A$154,0)),INDEX('Ingredienti'!$B$5:$B$154,MATCH(A592,'Ingredienti'!$A$5:$A$154,0)),IF(ISNUMBER(MATCH(A592,'Ricette base'!$H$5:$H$19,0)),INDEX('Ricette base'!$I$5:$I$19,MATCH(A592,'Ricette base'!$H$5:$H$19,0)),"")))</f>
        <v/>
      </c>
      <c r="D592" s="13" t="str">
        <f>IF(A592="","",IF(ISNUMBER(MATCH(A592,'Ingredienti'!$A$5:$A$154,0)),INDEX('Ingredienti'!$G$5:$G$154,MATCH(A592,'Ingredienti'!$A$5:$A$154,0)),IF(ISNUMBER(MATCH(A592,'Ricette base'!$H$5:$H$19,0)),INDEX('Ricette base'!$J$5:$J$19,MATCH(A592,'Ricette base'!$H$5:$H$19,0)),"")))</f>
        <v/>
      </c>
      <c r="E592" s="15" t="str">
        <f>IF(OR(A592="",NOT(ISNUMBER(B592)),NOT(ISNUMBER(D592))),"",ROUND(B592*D592,2))</f>
        <v/>
      </c>
      <c r="F592" s="10" t="str">
        <f>IF(A592="","",IF(OR(ISNUMBER(MATCH(A592,'Ingredienti'!$A$5:$A$154,0)),ISNUMBER(MATCH(A592,'Ricette base'!$H$5:$H$19,0))),IF(NOT(ISNUMBER(D592)),"prezzo mancante",IF(NOT(ISNUMBER(B592)),"quantità mancante",IF(ISNUMBER(MATCH(A592,'Ingredienti'!$A$5:$A$154,0)),"",IF(INDEX('Ricette base'!$K$5:$K$19,MATCH(A592,'Ricette base'!$H$5:$H$19,0))&gt;0,"ricetta base incompleta","")))),"non trovato"))</f>
        <v/>
      </c>
      <c r="L592">
        <f>IF(F592="",0,1)</f>
        <v>0</v>
      </c>
    </row>
    <row r="593" spans="1:12" x14ac:dyDescent="0.25">
      <c r="A593" s="5"/>
      <c r="B593" s="12"/>
      <c r="C593" t="str">
        <f>IF(A593="","",IF(ISNUMBER(MATCH(A593,'Ingredienti'!$A$5:$A$154,0)),INDEX('Ingredienti'!$B$5:$B$154,MATCH(A593,'Ingredienti'!$A$5:$A$154,0)),IF(ISNUMBER(MATCH(A593,'Ricette base'!$H$5:$H$19,0)),INDEX('Ricette base'!$I$5:$I$19,MATCH(A593,'Ricette base'!$H$5:$H$19,0)),"")))</f>
        <v/>
      </c>
      <c r="D593" s="13" t="str">
        <f>IF(A593="","",IF(ISNUMBER(MATCH(A593,'Ingredienti'!$A$5:$A$154,0)),INDEX('Ingredienti'!$G$5:$G$154,MATCH(A593,'Ingredienti'!$A$5:$A$154,0)),IF(ISNUMBER(MATCH(A593,'Ricette base'!$H$5:$H$19,0)),INDEX('Ricette base'!$J$5:$J$19,MATCH(A593,'Ricette base'!$H$5:$H$19,0)),"")))</f>
        <v/>
      </c>
      <c r="E593" s="15" t="str">
        <f>IF(OR(A593="",NOT(ISNUMBER(B593)),NOT(ISNUMBER(D593))),"",ROUND(B593*D593,2))</f>
        <v/>
      </c>
      <c r="F593" s="10" t="str">
        <f>IF(A593="","",IF(OR(ISNUMBER(MATCH(A593,'Ingredienti'!$A$5:$A$154,0)),ISNUMBER(MATCH(A593,'Ricette base'!$H$5:$H$19,0))),IF(NOT(ISNUMBER(D593)),"prezzo mancante",IF(NOT(ISNUMBER(B593)),"quantità mancante",IF(ISNUMBER(MATCH(A593,'Ingredienti'!$A$5:$A$154,0)),"",IF(INDEX('Ricette base'!$K$5:$K$19,MATCH(A593,'Ricette base'!$H$5:$H$19,0))&gt;0,"ricetta base incompleta","")))),"non trovato"))</f>
        <v/>
      </c>
      <c r="L593">
        <f>IF(F593="",0,1)</f>
        <v>0</v>
      </c>
    </row>
    <row r="594" spans="1:12" x14ac:dyDescent="0.25">
      <c r="A594" s="5"/>
      <c r="B594" s="12"/>
      <c r="C594" t="str">
        <f>IF(A594="","",IF(ISNUMBER(MATCH(A594,'Ingredienti'!$A$5:$A$154,0)),INDEX('Ingredienti'!$B$5:$B$154,MATCH(A594,'Ingredienti'!$A$5:$A$154,0)),IF(ISNUMBER(MATCH(A594,'Ricette base'!$H$5:$H$19,0)),INDEX('Ricette base'!$I$5:$I$19,MATCH(A594,'Ricette base'!$H$5:$H$19,0)),"")))</f>
        <v/>
      </c>
      <c r="D594" s="13" t="str">
        <f>IF(A594="","",IF(ISNUMBER(MATCH(A594,'Ingredienti'!$A$5:$A$154,0)),INDEX('Ingredienti'!$G$5:$G$154,MATCH(A594,'Ingredienti'!$A$5:$A$154,0)),IF(ISNUMBER(MATCH(A594,'Ricette base'!$H$5:$H$19,0)),INDEX('Ricette base'!$J$5:$J$19,MATCH(A594,'Ricette base'!$H$5:$H$19,0)),"")))</f>
        <v/>
      </c>
      <c r="E594" s="15" t="str">
        <f>IF(OR(A594="",NOT(ISNUMBER(B594)),NOT(ISNUMBER(D594))),"",ROUND(B594*D594,2))</f>
        <v/>
      </c>
      <c r="F594" s="10" t="str">
        <f>IF(A594="","",IF(OR(ISNUMBER(MATCH(A594,'Ingredienti'!$A$5:$A$154,0)),ISNUMBER(MATCH(A594,'Ricette base'!$H$5:$H$19,0))),IF(NOT(ISNUMBER(D594)),"prezzo mancante",IF(NOT(ISNUMBER(B594)),"quantità mancante",IF(ISNUMBER(MATCH(A594,'Ingredienti'!$A$5:$A$154,0)),"",IF(INDEX('Ricette base'!$K$5:$K$19,MATCH(A594,'Ricette base'!$H$5:$H$19,0))&gt;0,"ricetta base incompleta","")))),"non trovato"))</f>
        <v/>
      </c>
      <c r="L594">
        <f>IF(F594="",0,1)</f>
        <v>0</v>
      </c>
    </row>
    <row r="595" spans="1:12" x14ac:dyDescent="0.25">
      <c r="A595" s="5"/>
      <c r="B595" s="12"/>
      <c r="C595" t="str">
        <f>IF(A595="","",IF(ISNUMBER(MATCH(A595,'Ingredienti'!$A$5:$A$154,0)),INDEX('Ingredienti'!$B$5:$B$154,MATCH(A595,'Ingredienti'!$A$5:$A$154,0)),IF(ISNUMBER(MATCH(A595,'Ricette base'!$H$5:$H$19,0)),INDEX('Ricette base'!$I$5:$I$19,MATCH(A595,'Ricette base'!$H$5:$H$19,0)),"")))</f>
        <v/>
      </c>
      <c r="D595" s="13" t="str">
        <f>IF(A595="","",IF(ISNUMBER(MATCH(A595,'Ingredienti'!$A$5:$A$154,0)),INDEX('Ingredienti'!$G$5:$G$154,MATCH(A595,'Ingredienti'!$A$5:$A$154,0)),IF(ISNUMBER(MATCH(A595,'Ricette base'!$H$5:$H$19,0)),INDEX('Ricette base'!$J$5:$J$19,MATCH(A595,'Ricette base'!$H$5:$H$19,0)),"")))</f>
        <v/>
      </c>
      <c r="E595" s="15" t="str">
        <f>IF(OR(A595="",NOT(ISNUMBER(B595)),NOT(ISNUMBER(D595))),"",ROUND(B595*D595,2))</f>
        <v/>
      </c>
      <c r="F595" s="10" t="str">
        <f>IF(A595="","",IF(OR(ISNUMBER(MATCH(A595,'Ingredienti'!$A$5:$A$154,0)),ISNUMBER(MATCH(A595,'Ricette base'!$H$5:$H$19,0))),IF(NOT(ISNUMBER(D595)),"prezzo mancante",IF(NOT(ISNUMBER(B595)),"quantità mancante",IF(ISNUMBER(MATCH(A595,'Ingredienti'!$A$5:$A$154,0)),"",IF(INDEX('Ricette base'!$K$5:$K$19,MATCH(A595,'Ricette base'!$H$5:$H$19,0))&gt;0,"ricetta base incompleta","")))),"non trovato"))</f>
        <v/>
      </c>
      <c r="L595">
        <f>IF(F595="",0,1)</f>
        <v>0</v>
      </c>
    </row>
    <row r="596" spans="1:12" x14ac:dyDescent="0.25">
      <c r="A596" s="5"/>
      <c r="B596" s="12"/>
      <c r="C596" t="str">
        <f>IF(A596="","",IF(ISNUMBER(MATCH(A596,'Ingredienti'!$A$5:$A$154,0)),INDEX('Ingredienti'!$B$5:$B$154,MATCH(A596,'Ingredienti'!$A$5:$A$154,0)),IF(ISNUMBER(MATCH(A596,'Ricette base'!$H$5:$H$19,0)),INDEX('Ricette base'!$I$5:$I$19,MATCH(A596,'Ricette base'!$H$5:$H$19,0)),"")))</f>
        <v/>
      </c>
      <c r="D596" s="13" t="str">
        <f>IF(A596="","",IF(ISNUMBER(MATCH(A596,'Ingredienti'!$A$5:$A$154,0)),INDEX('Ingredienti'!$G$5:$G$154,MATCH(A596,'Ingredienti'!$A$5:$A$154,0)),IF(ISNUMBER(MATCH(A596,'Ricette base'!$H$5:$H$19,0)),INDEX('Ricette base'!$J$5:$J$19,MATCH(A596,'Ricette base'!$H$5:$H$19,0)),"")))</f>
        <v/>
      </c>
      <c r="E596" s="15" t="str">
        <f>IF(OR(A596="",NOT(ISNUMBER(B596)),NOT(ISNUMBER(D596))),"",ROUND(B596*D596,2))</f>
        <v/>
      </c>
      <c r="F596" s="10" t="str">
        <f>IF(A596="","",IF(OR(ISNUMBER(MATCH(A596,'Ingredienti'!$A$5:$A$154,0)),ISNUMBER(MATCH(A596,'Ricette base'!$H$5:$H$19,0))),IF(NOT(ISNUMBER(D596)),"prezzo mancante",IF(NOT(ISNUMBER(B596)),"quantità mancante",IF(ISNUMBER(MATCH(A596,'Ingredienti'!$A$5:$A$154,0)),"",IF(INDEX('Ricette base'!$K$5:$K$19,MATCH(A596,'Ricette base'!$H$5:$H$19,0))&gt;0,"ricetta base incompleta","")))),"non trovato"))</f>
        <v/>
      </c>
      <c r="L596">
        <f>IF(F596="",0,1)</f>
        <v>0</v>
      </c>
    </row>
    <row r="597" spans="1:12" x14ac:dyDescent="0.25">
      <c r="A597" s="5"/>
      <c r="B597" s="12"/>
      <c r="C597" t="str">
        <f>IF(A597="","",IF(ISNUMBER(MATCH(A597,'Ingredienti'!$A$5:$A$154,0)),INDEX('Ingredienti'!$B$5:$B$154,MATCH(A597,'Ingredienti'!$A$5:$A$154,0)),IF(ISNUMBER(MATCH(A597,'Ricette base'!$H$5:$H$19,0)),INDEX('Ricette base'!$I$5:$I$19,MATCH(A597,'Ricette base'!$H$5:$H$19,0)),"")))</f>
        <v/>
      </c>
      <c r="D597" s="13" t="str">
        <f>IF(A597="","",IF(ISNUMBER(MATCH(A597,'Ingredienti'!$A$5:$A$154,0)),INDEX('Ingredienti'!$G$5:$G$154,MATCH(A597,'Ingredienti'!$A$5:$A$154,0)),IF(ISNUMBER(MATCH(A597,'Ricette base'!$H$5:$H$19,0)),INDEX('Ricette base'!$J$5:$J$19,MATCH(A597,'Ricette base'!$H$5:$H$19,0)),"")))</f>
        <v/>
      </c>
      <c r="E597" s="15" t="str">
        <f>IF(OR(A597="",NOT(ISNUMBER(B597)),NOT(ISNUMBER(D597))),"",ROUND(B597*D597,2))</f>
        <v/>
      </c>
      <c r="F597" s="10" t="str">
        <f>IF(A597="","",IF(OR(ISNUMBER(MATCH(A597,'Ingredienti'!$A$5:$A$154,0)),ISNUMBER(MATCH(A597,'Ricette base'!$H$5:$H$19,0))),IF(NOT(ISNUMBER(D597)),"prezzo mancante",IF(NOT(ISNUMBER(B597)),"quantità mancante",IF(ISNUMBER(MATCH(A597,'Ingredienti'!$A$5:$A$154,0)),"",IF(INDEX('Ricette base'!$K$5:$K$19,MATCH(A597,'Ricette base'!$H$5:$H$19,0))&gt;0,"ricetta base incompleta","")))),"non trovato"))</f>
        <v/>
      </c>
      <c r="L597">
        <f>IF(F597="",0,1)</f>
        <v>0</v>
      </c>
    </row>
    <row r="598" spans="1:12" x14ac:dyDescent="0.25">
      <c r="A598" s="5"/>
      <c r="B598" s="12"/>
      <c r="C598" t="str">
        <f>IF(A598="","",IF(ISNUMBER(MATCH(A598,'Ingredienti'!$A$5:$A$154,0)),INDEX('Ingredienti'!$B$5:$B$154,MATCH(A598,'Ingredienti'!$A$5:$A$154,0)),IF(ISNUMBER(MATCH(A598,'Ricette base'!$H$5:$H$19,0)),INDEX('Ricette base'!$I$5:$I$19,MATCH(A598,'Ricette base'!$H$5:$H$19,0)),"")))</f>
        <v/>
      </c>
      <c r="D598" s="13" t="str">
        <f>IF(A598="","",IF(ISNUMBER(MATCH(A598,'Ingredienti'!$A$5:$A$154,0)),INDEX('Ingredienti'!$G$5:$G$154,MATCH(A598,'Ingredienti'!$A$5:$A$154,0)),IF(ISNUMBER(MATCH(A598,'Ricette base'!$H$5:$H$19,0)),INDEX('Ricette base'!$J$5:$J$19,MATCH(A598,'Ricette base'!$H$5:$H$19,0)),"")))</f>
        <v/>
      </c>
      <c r="E598" s="15" t="str">
        <f>IF(OR(A598="",NOT(ISNUMBER(B598)),NOT(ISNUMBER(D598))),"",ROUND(B598*D598,2))</f>
        <v/>
      </c>
      <c r="F598" s="10" t="str">
        <f>IF(A598="","",IF(OR(ISNUMBER(MATCH(A598,'Ingredienti'!$A$5:$A$154,0)),ISNUMBER(MATCH(A598,'Ricette base'!$H$5:$H$19,0))),IF(NOT(ISNUMBER(D598)),"prezzo mancante",IF(NOT(ISNUMBER(B598)),"quantità mancante",IF(ISNUMBER(MATCH(A598,'Ingredienti'!$A$5:$A$154,0)),"",IF(INDEX('Ricette base'!$K$5:$K$19,MATCH(A598,'Ricette base'!$H$5:$H$19,0))&gt;0,"ricetta base incompleta","")))),"non trovato"))</f>
        <v/>
      </c>
      <c r="L598">
        <f>IF(F598="",0,1)</f>
        <v>0</v>
      </c>
    </row>
    <row r="599" spans="1:12" x14ac:dyDescent="0.25">
      <c r="A599" s="5"/>
      <c r="B599" s="12"/>
      <c r="C599" t="str">
        <f>IF(A599="","",IF(ISNUMBER(MATCH(A599,'Ingredienti'!$A$5:$A$154,0)),INDEX('Ingredienti'!$B$5:$B$154,MATCH(A599,'Ingredienti'!$A$5:$A$154,0)),IF(ISNUMBER(MATCH(A599,'Ricette base'!$H$5:$H$19,0)),INDEX('Ricette base'!$I$5:$I$19,MATCH(A599,'Ricette base'!$H$5:$H$19,0)),"")))</f>
        <v/>
      </c>
      <c r="D599" s="13" t="str">
        <f>IF(A599="","",IF(ISNUMBER(MATCH(A599,'Ingredienti'!$A$5:$A$154,0)),INDEX('Ingredienti'!$G$5:$G$154,MATCH(A599,'Ingredienti'!$A$5:$A$154,0)),IF(ISNUMBER(MATCH(A599,'Ricette base'!$H$5:$H$19,0)),INDEX('Ricette base'!$J$5:$J$19,MATCH(A599,'Ricette base'!$H$5:$H$19,0)),"")))</f>
        <v/>
      </c>
      <c r="E599" s="15" t="str">
        <f>IF(OR(A599="",NOT(ISNUMBER(B599)),NOT(ISNUMBER(D599))),"",ROUND(B599*D599,2))</f>
        <v/>
      </c>
      <c r="F599" s="10" t="str">
        <f>IF(A599="","",IF(OR(ISNUMBER(MATCH(A599,'Ingredienti'!$A$5:$A$154,0)),ISNUMBER(MATCH(A599,'Ricette base'!$H$5:$H$19,0))),IF(NOT(ISNUMBER(D599)),"prezzo mancante",IF(NOT(ISNUMBER(B599)),"quantità mancante",IF(ISNUMBER(MATCH(A599,'Ingredienti'!$A$5:$A$154,0)),"",IF(INDEX('Ricette base'!$K$5:$K$19,MATCH(A599,'Ricette base'!$H$5:$H$19,0))&gt;0,"ricetta base incompleta","")))),"non trovato"))</f>
        <v/>
      </c>
      <c r="L599">
        <f>IF(F599="",0,1)</f>
        <v>0</v>
      </c>
    </row>
    <row r="600" spans="1:12" x14ac:dyDescent="0.25">
      <c r="A600" s="5"/>
      <c r="B600" s="12"/>
      <c r="C600" t="str">
        <f>IF(A600="","",IF(ISNUMBER(MATCH(A600,'Ingredienti'!$A$5:$A$154,0)),INDEX('Ingredienti'!$B$5:$B$154,MATCH(A600,'Ingredienti'!$A$5:$A$154,0)),IF(ISNUMBER(MATCH(A600,'Ricette base'!$H$5:$H$19,0)),INDEX('Ricette base'!$I$5:$I$19,MATCH(A600,'Ricette base'!$H$5:$H$19,0)),"")))</f>
        <v/>
      </c>
      <c r="D600" s="13" t="str">
        <f>IF(A600="","",IF(ISNUMBER(MATCH(A600,'Ingredienti'!$A$5:$A$154,0)),INDEX('Ingredienti'!$G$5:$G$154,MATCH(A600,'Ingredienti'!$A$5:$A$154,0)),IF(ISNUMBER(MATCH(A600,'Ricette base'!$H$5:$H$19,0)),INDEX('Ricette base'!$J$5:$J$19,MATCH(A600,'Ricette base'!$H$5:$H$19,0)),"")))</f>
        <v/>
      </c>
      <c r="E600" s="15" t="str">
        <f>IF(OR(A600="",NOT(ISNUMBER(B600)),NOT(ISNUMBER(D600))),"",ROUND(B600*D600,2))</f>
        <v/>
      </c>
      <c r="F600" s="10" t="str">
        <f>IF(A600="","",IF(OR(ISNUMBER(MATCH(A600,'Ingredienti'!$A$5:$A$154,0)),ISNUMBER(MATCH(A600,'Ricette base'!$H$5:$H$19,0))),IF(NOT(ISNUMBER(D600)),"prezzo mancante",IF(NOT(ISNUMBER(B600)),"quantità mancante",IF(ISNUMBER(MATCH(A600,'Ingredienti'!$A$5:$A$154,0)),"",IF(INDEX('Ricette base'!$K$5:$K$19,MATCH(A600,'Ricette base'!$H$5:$H$19,0))&gt;0,"ricetta base incompleta","")))),"non trovato"))</f>
        <v/>
      </c>
      <c r="L600">
        <f>IF(F600="",0,1)</f>
        <v>0</v>
      </c>
    </row>
    <row r="601" spans="1:12" x14ac:dyDescent="0.25">
      <c r="A601" s="5"/>
      <c r="B601" s="12"/>
      <c r="C601" t="str">
        <f>IF(A601="","",IF(ISNUMBER(MATCH(A601,'Ingredienti'!$A$5:$A$154,0)),INDEX('Ingredienti'!$B$5:$B$154,MATCH(A601,'Ingredienti'!$A$5:$A$154,0)),IF(ISNUMBER(MATCH(A601,'Ricette base'!$H$5:$H$19,0)),INDEX('Ricette base'!$I$5:$I$19,MATCH(A601,'Ricette base'!$H$5:$H$19,0)),"")))</f>
        <v/>
      </c>
      <c r="D601" s="13" t="str">
        <f>IF(A601="","",IF(ISNUMBER(MATCH(A601,'Ingredienti'!$A$5:$A$154,0)),INDEX('Ingredienti'!$G$5:$G$154,MATCH(A601,'Ingredienti'!$A$5:$A$154,0)),IF(ISNUMBER(MATCH(A601,'Ricette base'!$H$5:$H$19,0)),INDEX('Ricette base'!$J$5:$J$19,MATCH(A601,'Ricette base'!$H$5:$H$19,0)),"")))</f>
        <v/>
      </c>
      <c r="E601" s="15" t="str">
        <f>IF(OR(A601="",NOT(ISNUMBER(B601)),NOT(ISNUMBER(D601))),"",ROUND(B601*D601,2))</f>
        <v/>
      </c>
      <c r="F601" s="10" t="str">
        <f>IF(A601="","",IF(OR(ISNUMBER(MATCH(A601,'Ingredienti'!$A$5:$A$154,0)),ISNUMBER(MATCH(A601,'Ricette base'!$H$5:$H$19,0))),IF(NOT(ISNUMBER(D601)),"prezzo mancante",IF(NOT(ISNUMBER(B601)),"quantità mancante",IF(ISNUMBER(MATCH(A601,'Ingredienti'!$A$5:$A$154,0)),"",IF(INDEX('Ricette base'!$K$5:$K$19,MATCH(A601,'Ricette base'!$H$5:$H$19,0))&gt;0,"ricetta base incompleta","")))),"non trovato"))</f>
        <v/>
      </c>
      <c r="L601">
        <f>IF(F601="",0,1)</f>
        <v>0</v>
      </c>
    </row>
    <row r="602" spans="1:5" x14ac:dyDescent="0.25">
      <c r="A602" s="16" t="s">
        <v>47</v>
      </c>
      <c r="E602" s="9" t="str">
        <f>IF(A585="","",ROUND(SUM(E587:E601),2))</f>
        <v/>
      </c>
    </row>
    <row r="603" spans="1:5" x14ac:dyDescent="0.25">
      <c r="A603" s="16" t="s">
        <v>50</v>
      </c>
      <c r="E603" s="9" t="str">
        <f>IF(OR(A585="",NOT(ISNUMBER(C585))),"",IF(C585&lt;=0,"",ROUND(E602/C585,2)))</f>
        <v/>
      </c>
    </row>
  </sheetData>
  <dataValidations count="30">
    <dataValidation type="list" allowBlank="1" sqref="A107:A121">
      <formula1>'Piatti'!$K$5:$K$169</formula1>
    </dataValidation>
    <dataValidation type="list" allowBlank="1" sqref="A127:A141">
      <formula1>'Piatti'!$K$5:$K$169</formula1>
    </dataValidation>
    <dataValidation type="list" allowBlank="1" sqref="A147:A161">
      <formula1>'Piatti'!$K$5:$K$169</formula1>
    </dataValidation>
    <dataValidation type="list" allowBlank="1" sqref="A167:A181">
      <formula1>'Piatti'!$K$5:$K$169</formula1>
    </dataValidation>
    <dataValidation type="list" allowBlank="1" sqref="A187:A201">
      <formula1>'Piatti'!$K$5:$K$169</formula1>
    </dataValidation>
    <dataValidation type="list" allowBlank="1" sqref="A207:A221">
      <formula1>'Piatti'!$K$5:$K$169</formula1>
    </dataValidation>
    <dataValidation type="list" allowBlank="1" sqref="A227:A241">
      <formula1>'Piatti'!$K$5:$K$169</formula1>
    </dataValidation>
    <dataValidation type="list" allowBlank="1" sqref="A247:A261">
      <formula1>'Piatti'!$K$5:$K$169</formula1>
    </dataValidation>
    <dataValidation type="list" allowBlank="1" sqref="A267:A281">
      <formula1>'Piatti'!$K$5:$K$169</formula1>
    </dataValidation>
    <dataValidation type="list" allowBlank="1" sqref="A27:A41">
      <formula1>'Piatti'!$K$5:$K$169</formula1>
    </dataValidation>
    <dataValidation type="list" allowBlank="1" sqref="A287:A301">
      <formula1>'Piatti'!$K$5:$K$169</formula1>
    </dataValidation>
    <dataValidation type="list" allowBlank="1" sqref="A307:A321">
      <formula1>'Piatti'!$K$5:$K$169</formula1>
    </dataValidation>
    <dataValidation type="list" allowBlank="1" sqref="A327:A341">
      <formula1>'Piatti'!$K$5:$K$169</formula1>
    </dataValidation>
    <dataValidation type="list" allowBlank="1" sqref="A347:A361">
      <formula1>'Piatti'!$K$5:$K$169</formula1>
    </dataValidation>
    <dataValidation type="list" allowBlank="1" sqref="A367:A381">
      <formula1>'Piatti'!$K$5:$K$169</formula1>
    </dataValidation>
    <dataValidation type="list" allowBlank="1" sqref="A387:A401">
      <formula1>'Piatti'!$K$5:$K$169</formula1>
    </dataValidation>
    <dataValidation type="list" allowBlank="1" sqref="A407:A421">
      <formula1>'Piatti'!$K$5:$K$169</formula1>
    </dataValidation>
    <dataValidation type="list" allowBlank="1" sqref="A427:A441">
      <formula1>'Piatti'!$K$5:$K$169</formula1>
    </dataValidation>
    <dataValidation type="list" allowBlank="1" sqref="A447:A461">
      <formula1>'Piatti'!$K$5:$K$169</formula1>
    </dataValidation>
    <dataValidation type="list" allowBlank="1" sqref="A467:A481">
      <formula1>'Piatti'!$K$5:$K$169</formula1>
    </dataValidation>
    <dataValidation type="list" allowBlank="1" sqref="A47:A61">
      <formula1>'Piatti'!$K$5:$K$169</formula1>
    </dataValidation>
    <dataValidation type="list" allowBlank="1" sqref="A487:A501">
      <formula1>'Piatti'!$K$5:$K$169</formula1>
    </dataValidation>
    <dataValidation type="list" allowBlank="1" sqref="A507:A521">
      <formula1>'Piatti'!$K$5:$K$169</formula1>
    </dataValidation>
    <dataValidation type="list" allowBlank="1" sqref="A527:A541">
      <formula1>'Piatti'!$K$5:$K$169</formula1>
    </dataValidation>
    <dataValidation type="list" allowBlank="1" sqref="A547:A561">
      <formula1>'Piatti'!$K$5:$K$169</formula1>
    </dataValidation>
    <dataValidation type="list" allowBlank="1" sqref="A567:A581">
      <formula1>'Piatti'!$K$5:$K$169</formula1>
    </dataValidation>
    <dataValidation type="list" allowBlank="1" sqref="A587:A601">
      <formula1>'Piatti'!$K$5:$K$169</formula1>
    </dataValidation>
    <dataValidation type="list" allowBlank="1" sqref="A67:A81">
      <formula1>'Piatti'!$K$5:$K$169</formula1>
    </dataValidation>
    <dataValidation type="list" allowBlank="1" sqref="A7:A21">
      <formula1>'Piatti'!$K$5:$K$169</formula1>
    </dataValidation>
    <dataValidation type="list" allowBlank="1" sqref="A87:A101">
      <formula1>'Piatti'!$K$5:$K$169</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RowHeight="15" outlineLevelRow="0" outlineLevelCol="0" x14ac:dyDescent="55"/>
  <cols>
    <col min="1" max="1" width="34" customWidth="1"/>
    <col min="2" max="3" width="16" customWidth="1"/>
    <col min="4" max="4" width="12" customWidth="1"/>
    <col min="5" max="5" width="16" customWidth="1"/>
    <col min="6" max="6" width="14" customWidth="1"/>
    <col min="7" max="7" width="16" customWidth="1"/>
    <col min="8" max="8" width="18" customWidth="1"/>
    <col min="9" max="9" width="11" customWidth="1"/>
    <col min="10" max="10" width="16" customWidth="1"/>
    <col min="11" max="11" width="38" customWidth="1"/>
  </cols>
  <sheetData>
    <row r="1" spans="1:1" x14ac:dyDescent="0.25">
      <c r="A1" s="1" t="s">
        <v>55</v>
      </c>
    </row>
    <row r="2" spans="1:1" x14ac:dyDescent="0.25">
      <c r="A2" s="2" t="s">
        <v>16</v>
      </c>
    </row>
    <row r="4" spans="1:3" x14ac:dyDescent="0.25">
      <c r="A4" t="s">
        <v>56</v>
      </c>
      <c r="B4" s="7">
        <v>0.081</v>
      </c>
      <c r="C4" s="2" t="s">
        <v>57</v>
      </c>
    </row>
    <row r="5" spans="1:2" x14ac:dyDescent="0.25">
      <c r="A5" t="s">
        <v>58</v>
      </c>
      <c r="B5" s="7">
        <v>0.026</v>
      </c>
    </row>
    <row r="6" ht="30" customHeight="1" spans="1:11" x14ac:dyDescent="0.25">
      <c r="A6" s="18" t="s">
        <v>59</v>
      </c>
      <c r="B6" s="18"/>
      <c r="C6" s="18"/>
      <c r="D6" s="18"/>
      <c r="E6" s="18"/>
      <c r="F6" s="18"/>
      <c r="G6" s="18"/>
      <c r="H6" s="18"/>
      <c r="I6" s="18"/>
      <c r="J6" s="18"/>
      <c r="K6" s="18"/>
    </row>
    <row r="7" ht="30" customHeight="1" spans="1:11" x14ac:dyDescent="0.25">
      <c r="A7" s="18" t="s">
        <v>60</v>
      </c>
      <c r="B7" s="18"/>
      <c r="C7" s="18"/>
      <c r="D7" s="18"/>
      <c r="E7" s="18"/>
      <c r="F7" s="18"/>
      <c r="G7" s="18"/>
      <c r="H7" s="18"/>
      <c r="I7" s="18"/>
      <c r="J7" s="18"/>
      <c r="K7" s="18"/>
    </row>
    <row r="8" ht="42" customHeight="1" spans="1:11" x14ac:dyDescent="0.25">
      <c r="A8" s="4" t="s">
        <v>49</v>
      </c>
      <c r="B8" s="4" t="s">
        <v>61</v>
      </c>
      <c r="C8" s="4" t="s">
        <v>50</v>
      </c>
      <c r="D8" s="4" t="s">
        <v>62</v>
      </c>
      <c r="E8" s="4" t="s">
        <v>63</v>
      </c>
      <c r="F8" s="4" t="s">
        <v>64</v>
      </c>
      <c r="G8" s="4" t="s">
        <v>65</v>
      </c>
      <c r="H8" s="4" t="s">
        <v>66</v>
      </c>
      <c r="I8" s="4" t="s">
        <v>67</v>
      </c>
      <c r="J8" s="4" t="s">
        <v>68</v>
      </c>
      <c r="K8" s="4" t="s">
        <v>24</v>
      </c>
    </row>
    <row r="9" spans="1:11" x14ac:dyDescent="0.25">
      <c r="A9" s="5" t="s">
        <v>51</v>
      </c>
      <c r="B9" s="5" t="s">
        <v>69</v>
      </c>
      <c r="C9" s="15">
        <f>IF(A9="","",IF(ISNUMBER(MATCH(A9,'Piatti'!$H$5:$H$34,0)),INDEX('Piatti'!$I$5:$I$34,MATCH(A9,'Piatti'!$H$5:$H$34,0)),""))</f>
        <v>9.62</v>
      </c>
      <c r="D9" s="7">
        <v>0.3</v>
      </c>
      <c r="E9" s="15">
        <f>IF(OR(NOT(ISNUMBER(C9)),NOT(ISNUMBER(D9))),"",IF(D9&lt;=0,"",ROUND(C9/D9,2)))</f>
        <v>32.07</v>
      </c>
      <c r="F9" s="15">
        <f>IF(NOT(ISNUMBER(E9)),"",ROUND(E9*(1+IF(B9="da asporto",$B$5,$B$4)),2))</f>
        <v>34.67</v>
      </c>
      <c r="G9" s="6">
        <v>35</v>
      </c>
      <c r="H9" s="15">
        <f>IF(NOT(ISNUMBER(G9)),"",ROUND(G9/(1+IF(B9="da asporto",$B$5,$B$4)),2))</f>
        <v>32.38</v>
      </c>
      <c r="I9" s="19">
        <f>IF(OR(NOT(ISNUMBER(C9)),NOT(ISNUMBER(H9))),"",IF(H9&lt;=0,"",C9/H9))</f>
        <v>0.29709697344</v>
      </c>
      <c r="J9" s="15">
        <f>IF(OR(NOT(ISNUMBER(C9)),NOT(ISNUMBER(H9))),"",ROUND(H9-C9,2))</f>
        <v>22.76</v>
      </c>
      <c r="K9" s="10" t="str">
        <f>IF(A9="","",IF(NOT(ISNUMBER(C9)),"piatto non trovato o senza costo merci",IF(INDEX('Piatti'!$J$5:$J$34,MATCH(A9,'Piatti'!$H$5:$H$34,0))&gt;0,"piatto incompleto, controllare gli avvisi nel foglio «Piatti»",IF(B9="","scegliere il canale (altrimenti sul posto)",IF(NOT(ISNUMBER(D9)),"inserire l'obiettivo",IF(NOT(ISNUMBER(G9)),"inserire il prezzo sul menu",""))))))</f>
        <v/>
      </c>
    </row>
    <row r="10" spans="1:11" x14ac:dyDescent="0.25">
      <c r="A10" s="5" t="s">
        <v>53</v>
      </c>
      <c r="B10" s="5" t="s">
        <v>69</v>
      </c>
      <c r="C10" s="15">
        <f>IF(A10="","",IF(ISNUMBER(MATCH(A10,'Piatti'!$H$5:$H$34,0)),INDEX('Piatti'!$I$5:$I$34,MATCH(A10,'Piatti'!$H$5:$H$34,0)),""))</f>
        <v>6.4</v>
      </c>
      <c r="D10" s="7">
        <v>0.3</v>
      </c>
      <c r="E10" s="15">
        <f>IF(OR(NOT(ISNUMBER(C10)),NOT(ISNUMBER(D10))),"",IF(D10&lt;=0,"",ROUND(C10/D10,2)))</f>
        <v>21.33</v>
      </c>
      <c r="F10" s="15">
        <f>IF(NOT(ISNUMBER(E10)),"",ROUND(E10*(1+IF(B10="da asporto",$B$5,$B$4)),2))</f>
        <v>23.06</v>
      </c>
      <c r="G10" s="6">
        <v>23</v>
      </c>
      <c r="H10" s="15">
        <f>IF(NOT(ISNUMBER(G10)),"",ROUND(G10/(1+IF(B10="da asporto",$B$5,$B$4)),2))</f>
        <v>21.28</v>
      </c>
      <c r="I10" s="19">
        <f>IF(OR(NOT(ISNUMBER(C10)),NOT(ISNUMBER(H10))),"",IF(H10&lt;=0,"",C10/H10))</f>
        <v>0.3007518797</v>
      </c>
      <c r="J10" s="15">
        <f>IF(OR(NOT(ISNUMBER(C10)),NOT(ISNUMBER(H10))),"",ROUND(H10-C10,2))</f>
        <v>14.88</v>
      </c>
      <c r="K10" s="10" t="str">
        <f>IF(A10="","",IF(NOT(ISNUMBER(C10)),"piatto non trovato o senza costo merci",IF(INDEX('Piatti'!$J$5:$J$34,MATCH(A10,'Piatti'!$H$5:$H$34,0))&gt;0,"piatto incompleto, controllare gli avvisi nel foglio «Piatti»",IF(B10="","scegliere il canale (altrimenti sul posto)",IF(NOT(ISNUMBER(D10)),"inserire l'obiettivo",IF(NOT(ISNUMBER(G10)),"inserire il prezzo sul menu",""))))))</f>
        <v/>
      </c>
    </row>
    <row r="11" spans="1:11" x14ac:dyDescent="0.25">
      <c r="A11" s="5" t="s">
        <v>53</v>
      </c>
      <c r="B11" s="5" t="s">
        <v>70</v>
      </c>
      <c r="C11" s="15">
        <f>IF(A11="","",IF(ISNUMBER(MATCH(A11,'Piatti'!$H$5:$H$34,0)),INDEX('Piatti'!$I$5:$I$34,MATCH(A11,'Piatti'!$H$5:$H$34,0)),""))</f>
        <v>6.4</v>
      </c>
      <c r="D11" s="7">
        <v>0.3</v>
      </c>
      <c r="E11" s="15">
        <f>IF(OR(NOT(ISNUMBER(C11)),NOT(ISNUMBER(D11))),"",IF(D11&lt;=0,"",ROUND(C11/D11,2)))</f>
        <v>21.33</v>
      </c>
      <c r="F11" s="15">
        <f>IF(NOT(ISNUMBER(E11)),"",ROUND(E11*(1+IF(B11="da asporto",$B$5,$B$4)),2))</f>
        <v>21.88</v>
      </c>
      <c r="G11" s="6">
        <v>22</v>
      </c>
      <c r="H11" s="15">
        <f>IF(NOT(ISNUMBER(G11)),"",ROUND(G11/(1+IF(B11="da asporto",$B$5,$B$4)),2))</f>
        <v>21.44</v>
      </c>
      <c r="I11" s="19">
        <f>IF(OR(NOT(ISNUMBER(C11)),NOT(ISNUMBER(H11))),"",IF(H11&lt;=0,"",C11/H11))</f>
        <v>0.29850746269</v>
      </c>
      <c r="J11" s="15">
        <f>IF(OR(NOT(ISNUMBER(C11)),NOT(ISNUMBER(H11))),"",ROUND(H11-C11,2))</f>
        <v>15.04</v>
      </c>
      <c r="K11" s="10" t="str">
        <f>IF(A11="","",IF(NOT(ISNUMBER(C11)),"piatto non trovato o senza costo merci",IF(INDEX('Piatti'!$J$5:$J$34,MATCH(A11,'Piatti'!$H$5:$H$34,0))&gt;0,"piatto incompleto, controllare gli avvisi nel foglio «Piatti»",IF(B11="","scegliere il canale (altrimenti sul posto)",IF(NOT(ISNUMBER(D11)),"inserire l'obiettivo",IF(NOT(ISNUMBER(G11)),"inserire il prezzo sul menu",""))))))</f>
        <v/>
      </c>
    </row>
    <row r="12" spans="1:11" x14ac:dyDescent="0.25">
      <c r="A12" s="5"/>
      <c r="B12" s="5"/>
      <c r="C12" s="15" t="str">
        <f>IF(A12="","",IF(ISNUMBER(MATCH(A12,'Piatti'!$H$5:$H$34,0)),INDEX('Piatti'!$I$5:$I$34,MATCH(A12,'Piatti'!$H$5:$H$34,0)),""))</f>
        <v/>
      </c>
      <c r="D12" s="7"/>
      <c r="E12" s="15" t="str">
        <f>IF(OR(NOT(ISNUMBER(C12)),NOT(ISNUMBER(D12))),"",IF(D12&lt;=0,"",ROUND(C12/D12,2)))</f>
        <v/>
      </c>
      <c r="F12" s="15" t="str">
        <f>IF(NOT(ISNUMBER(E12)),"",ROUND(E12*(1+IF(B12="da asporto",$B$5,$B$4)),2))</f>
        <v/>
      </c>
      <c r="G12" s="6"/>
      <c r="H12" s="15" t="str">
        <f>IF(NOT(ISNUMBER(G12)),"",ROUND(G12/(1+IF(B12="da asporto",$B$5,$B$4)),2))</f>
        <v/>
      </c>
      <c r="I12" s="19" t="str">
        <f>IF(OR(NOT(ISNUMBER(C12)),NOT(ISNUMBER(H12))),"",IF(H12&lt;=0,"",C12/H12))</f>
        <v/>
      </c>
      <c r="J12" s="15" t="str">
        <f>IF(OR(NOT(ISNUMBER(C12)),NOT(ISNUMBER(H12))),"",ROUND(H12-C12,2))</f>
        <v/>
      </c>
      <c r="K12" s="10" t="str">
        <f>IF(A12="","",IF(NOT(ISNUMBER(C12)),"piatto non trovato o senza costo merci",IF(INDEX('Piatti'!$J$5:$J$34,MATCH(A12,'Piatti'!$H$5:$H$34,0))&gt;0,"piatto incompleto, controllare gli avvisi nel foglio «Piatti»",IF(B12="","scegliere il canale (altrimenti sul posto)",IF(NOT(ISNUMBER(D12)),"inserire l'obiettivo",IF(NOT(ISNUMBER(G12)),"inserire il prezzo sul menu",""))))))</f>
        <v/>
      </c>
    </row>
    <row r="13" spans="1:11" x14ac:dyDescent="0.25">
      <c r="A13" s="5"/>
      <c r="B13" s="5"/>
      <c r="C13" s="15" t="str">
        <f>IF(A13="","",IF(ISNUMBER(MATCH(A13,'Piatti'!$H$5:$H$34,0)),INDEX('Piatti'!$I$5:$I$34,MATCH(A13,'Piatti'!$H$5:$H$34,0)),""))</f>
        <v/>
      </c>
      <c r="D13" s="7"/>
      <c r="E13" s="15" t="str">
        <f>IF(OR(NOT(ISNUMBER(C13)),NOT(ISNUMBER(D13))),"",IF(D13&lt;=0,"",ROUND(C13/D13,2)))</f>
        <v/>
      </c>
      <c r="F13" s="15" t="str">
        <f>IF(NOT(ISNUMBER(E13)),"",ROUND(E13*(1+IF(B13="da asporto",$B$5,$B$4)),2))</f>
        <v/>
      </c>
      <c r="G13" s="6"/>
      <c r="H13" s="15" t="str">
        <f>IF(NOT(ISNUMBER(G13)),"",ROUND(G13/(1+IF(B13="da asporto",$B$5,$B$4)),2))</f>
        <v/>
      </c>
      <c r="I13" s="19" t="str">
        <f>IF(OR(NOT(ISNUMBER(C13)),NOT(ISNUMBER(H13))),"",IF(H13&lt;=0,"",C13/H13))</f>
        <v/>
      </c>
      <c r="J13" s="15" t="str">
        <f>IF(OR(NOT(ISNUMBER(C13)),NOT(ISNUMBER(H13))),"",ROUND(H13-C13,2))</f>
        <v/>
      </c>
      <c r="K13" s="10" t="str">
        <f>IF(A13="","",IF(NOT(ISNUMBER(C13)),"piatto non trovato o senza costo merci",IF(INDEX('Piatti'!$J$5:$J$34,MATCH(A13,'Piatti'!$H$5:$H$34,0))&gt;0,"piatto incompleto, controllare gli avvisi nel foglio «Piatti»",IF(B13="","scegliere il canale (altrimenti sul posto)",IF(NOT(ISNUMBER(D13)),"inserire l'obiettivo",IF(NOT(ISNUMBER(G13)),"inserire il prezzo sul menu",""))))))</f>
        <v/>
      </c>
    </row>
    <row r="14" spans="1:11" x14ac:dyDescent="0.25">
      <c r="A14" s="5"/>
      <c r="B14" s="5"/>
      <c r="C14" s="15" t="str">
        <f>IF(A14="","",IF(ISNUMBER(MATCH(A14,'Piatti'!$H$5:$H$34,0)),INDEX('Piatti'!$I$5:$I$34,MATCH(A14,'Piatti'!$H$5:$H$34,0)),""))</f>
        <v/>
      </c>
      <c r="D14" s="7"/>
      <c r="E14" s="15" t="str">
        <f>IF(OR(NOT(ISNUMBER(C14)),NOT(ISNUMBER(D14))),"",IF(D14&lt;=0,"",ROUND(C14/D14,2)))</f>
        <v/>
      </c>
      <c r="F14" s="15" t="str">
        <f>IF(NOT(ISNUMBER(E14)),"",ROUND(E14*(1+IF(B14="da asporto",$B$5,$B$4)),2))</f>
        <v/>
      </c>
      <c r="G14" s="6"/>
      <c r="H14" s="15" t="str">
        <f>IF(NOT(ISNUMBER(G14)),"",ROUND(G14/(1+IF(B14="da asporto",$B$5,$B$4)),2))</f>
        <v/>
      </c>
      <c r="I14" s="19" t="str">
        <f>IF(OR(NOT(ISNUMBER(C14)),NOT(ISNUMBER(H14))),"",IF(H14&lt;=0,"",C14/H14))</f>
        <v/>
      </c>
      <c r="J14" s="15" t="str">
        <f>IF(OR(NOT(ISNUMBER(C14)),NOT(ISNUMBER(H14))),"",ROUND(H14-C14,2))</f>
        <v/>
      </c>
      <c r="K14" s="10" t="str">
        <f>IF(A14="","",IF(NOT(ISNUMBER(C14)),"piatto non trovato o senza costo merci",IF(INDEX('Piatti'!$J$5:$J$34,MATCH(A14,'Piatti'!$H$5:$H$34,0))&gt;0,"piatto incompleto, controllare gli avvisi nel foglio «Piatti»",IF(B14="","scegliere il canale (altrimenti sul posto)",IF(NOT(ISNUMBER(D14)),"inserire l'obiettivo",IF(NOT(ISNUMBER(G14)),"inserire il prezzo sul menu",""))))))</f>
        <v/>
      </c>
    </row>
    <row r="15" spans="1:11" x14ac:dyDescent="0.25">
      <c r="A15" s="5"/>
      <c r="B15" s="5"/>
      <c r="C15" s="15" t="str">
        <f>IF(A15="","",IF(ISNUMBER(MATCH(A15,'Piatti'!$H$5:$H$34,0)),INDEX('Piatti'!$I$5:$I$34,MATCH(A15,'Piatti'!$H$5:$H$34,0)),""))</f>
        <v/>
      </c>
      <c r="D15" s="7"/>
      <c r="E15" s="15" t="str">
        <f>IF(OR(NOT(ISNUMBER(C15)),NOT(ISNUMBER(D15))),"",IF(D15&lt;=0,"",ROUND(C15/D15,2)))</f>
        <v/>
      </c>
      <c r="F15" s="15" t="str">
        <f>IF(NOT(ISNUMBER(E15)),"",ROUND(E15*(1+IF(B15="da asporto",$B$5,$B$4)),2))</f>
        <v/>
      </c>
      <c r="G15" s="6"/>
      <c r="H15" s="15" t="str">
        <f>IF(NOT(ISNUMBER(G15)),"",ROUND(G15/(1+IF(B15="da asporto",$B$5,$B$4)),2))</f>
        <v/>
      </c>
      <c r="I15" s="19" t="str">
        <f>IF(OR(NOT(ISNUMBER(C15)),NOT(ISNUMBER(H15))),"",IF(H15&lt;=0,"",C15/H15))</f>
        <v/>
      </c>
      <c r="J15" s="15" t="str">
        <f>IF(OR(NOT(ISNUMBER(C15)),NOT(ISNUMBER(H15))),"",ROUND(H15-C15,2))</f>
        <v/>
      </c>
      <c r="K15" s="10" t="str">
        <f>IF(A15="","",IF(NOT(ISNUMBER(C15)),"piatto non trovato o senza costo merci",IF(INDEX('Piatti'!$J$5:$J$34,MATCH(A15,'Piatti'!$H$5:$H$34,0))&gt;0,"piatto incompleto, controllare gli avvisi nel foglio «Piatti»",IF(B15="","scegliere il canale (altrimenti sul posto)",IF(NOT(ISNUMBER(D15)),"inserire l'obiettivo",IF(NOT(ISNUMBER(G15)),"inserire il prezzo sul menu",""))))))</f>
        <v/>
      </c>
    </row>
    <row r="16" spans="1:11" x14ac:dyDescent="0.25">
      <c r="A16" s="5"/>
      <c r="B16" s="5"/>
      <c r="C16" s="15" t="str">
        <f>IF(A16="","",IF(ISNUMBER(MATCH(A16,'Piatti'!$H$5:$H$34,0)),INDEX('Piatti'!$I$5:$I$34,MATCH(A16,'Piatti'!$H$5:$H$34,0)),""))</f>
        <v/>
      </c>
      <c r="D16" s="7"/>
      <c r="E16" s="15" t="str">
        <f>IF(OR(NOT(ISNUMBER(C16)),NOT(ISNUMBER(D16))),"",IF(D16&lt;=0,"",ROUND(C16/D16,2)))</f>
        <v/>
      </c>
      <c r="F16" s="15" t="str">
        <f>IF(NOT(ISNUMBER(E16)),"",ROUND(E16*(1+IF(B16="da asporto",$B$5,$B$4)),2))</f>
        <v/>
      </c>
      <c r="G16" s="6"/>
      <c r="H16" s="15" t="str">
        <f>IF(NOT(ISNUMBER(G16)),"",ROUND(G16/(1+IF(B16="da asporto",$B$5,$B$4)),2))</f>
        <v/>
      </c>
      <c r="I16" s="19" t="str">
        <f>IF(OR(NOT(ISNUMBER(C16)),NOT(ISNUMBER(H16))),"",IF(H16&lt;=0,"",C16/H16))</f>
        <v/>
      </c>
      <c r="J16" s="15" t="str">
        <f>IF(OR(NOT(ISNUMBER(C16)),NOT(ISNUMBER(H16))),"",ROUND(H16-C16,2))</f>
        <v/>
      </c>
      <c r="K16" s="10" t="str">
        <f>IF(A16="","",IF(NOT(ISNUMBER(C16)),"piatto non trovato o senza costo merci",IF(INDEX('Piatti'!$J$5:$J$34,MATCH(A16,'Piatti'!$H$5:$H$34,0))&gt;0,"piatto incompleto, controllare gli avvisi nel foglio «Piatti»",IF(B16="","scegliere il canale (altrimenti sul posto)",IF(NOT(ISNUMBER(D16)),"inserire l'obiettivo",IF(NOT(ISNUMBER(G16)),"inserire il prezzo sul menu",""))))))</f>
        <v/>
      </c>
    </row>
    <row r="17" spans="1:11" x14ac:dyDescent="0.25">
      <c r="A17" s="5"/>
      <c r="B17" s="5"/>
      <c r="C17" s="15" t="str">
        <f>IF(A17="","",IF(ISNUMBER(MATCH(A17,'Piatti'!$H$5:$H$34,0)),INDEX('Piatti'!$I$5:$I$34,MATCH(A17,'Piatti'!$H$5:$H$34,0)),""))</f>
        <v/>
      </c>
      <c r="D17" s="7"/>
      <c r="E17" s="15" t="str">
        <f>IF(OR(NOT(ISNUMBER(C17)),NOT(ISNUMBER(D17))),"",IF(D17&lt;=0,"",ROUND(C17/D17,2)))</f>
        <v/>
      </c>
      <c r="F17" s="15" t="str">
        <f>IF(NOT(ISNUMBER(E17)),"",ROUND(E17*(1+IF(B17="da asporto",$B$5,$B$4)),2))</f>
        <v/>
      </c>
      <c r="G17" s="6"/>
      <c r="H17" s="15" t="str">
        <f>IF(NOT(ISNUMBER(G17)),"",ROUND(G17/(1+IF(B17="da asporto",$B$5,$B$4)),2))</f>
        <v/>
      </c>
      <c r="I17" s="19" t="str">
        <f>IF(OR(NOT(ISNUMBER(C17)),NOT(ISNUMBER(H17))),"",IF(H17&lt;=0,"",C17/H17))</f>
        <v/>
      </c>
      <c r="J17" s="15" t="str">
        <f>IF(OR(NOT(ISNUMBER(C17)),NOT(ISNUMBER(H17))),"",ROUND(H17-C17,2))</f>
        <v/>
      </c>
      <c r="K17" s="10" t="str">
        <f>IF(A17="","",IF(NOT(ISNUMBER(C17)),"piatto non trovato o senza costo merci",IF(INDEX('Piatti'!$J$5:$J$34,MATCH(A17,'Piatti'!$H$5:$H$34,0))&gt;0,"piatto incompleto, controllare gli avvisi nel foglio «Piatti»",IF(B17="","scegliere il canale (altrimenti sul posto)",IF(NOT(ISNUMBER(D17)),"inserire l'obiettivo",IF(NOT(ISNUMBER(G17)),"inserire il prezzo sul menu",""))))))</f>
        <v/>
      </c>
    </row>
    <row r="18" spans="1:11" x14ac:dyDescent="0.25">
      <c r="A18" s="5"/>
      <c r="B18" s="5"/>
      <c r="C18" s="15" t="str">
        <f>IF(A18="","",IF(ISNUMBER(MATCH(A18,'Piatti'!$H$5:$H$34,0)),INDEX('Piatti'!$I$5:$I$34,MATCH(A18,'Piatti'!$H$5:$H$34,0)),""))</f>
        <v/>
      </c>
      <c r="D18" s="7"/>
      <c r="E18" s="15" t="str">
        <f>IF(OR(NOT(ISNUMBER(C18)),NOT(ISNUMBER(D18))),"",IF(D18&lt;=0,"",ROUND(C18/D18,2)))</f>
        <v/>
      </c>
      <c r="F18" s="15" t="str">
        <f>IF(NOT(ISNUMBER(E18)),"",ROUND(E18*(1+IF(B18="da asporto",$B$5,$B$4)),2))</f>
        <v/>
      </c>
      <c r="G18" s="6"/>
      <c r="H18" s="15" t="str">
        <f>IF(NOT(ISNUMBER(G18)),"",ROUND(G18/(1+IF(B18="da asporto",$B$5,$B$4)),2))</f>
        <v/>
      </c>
      <c r="I18" s="19" t="str">
        <f>IF(OR(NOT(ISNUMBER(C18)),NOT(ISNUMBER(H18))),"",IF(H18&lt;=0,"",C18/H18))</f>
        <v/>
      </c>
      <c r="J18" s="15" t="str">
        <f>IF(OR(NOT(ISNUMBER(C18)),NOT(ISNUMBER(H18))),"",ROUND(H18-C18,2))</f>
        <v/>
      </c>
      <c r="K18" s="10" t="str">
        <f>IF(A18="","",IF(NOT(ISNUMBER(C18)),"piatto non trovato o senza costo merci",IF(INDEX('Piatti'!$J$5:$J$34,MATCH(A18,'Piatti'!$H$5:$H$34,0))&gt;0,"piatto incompleto, controllare gli avvisi nel foglio «Piatti»",IF(B18="","scegliere il canale (altrimenti sul posto)",IF(NOT(ISNUMBER(D18)),"inserire l'obiettivo",IF(NOT(ISNUMBER(G18)),"inserire il prezzo sul menu",""))))))</f>
        <v/>
      </c>
    </row>
    <row r="19" spans="1:11" x14ac:dyDescent="0.25">
      <c r="A19" s="5"/>
      <c r="B19" s="5"/>
      <c r="C19" s="15" t="str">
        <f>IF(A19="","",IF(ISNUMBER(MATCH(A19,'Piatti'!$H$5:$H$34,0)),INDEX('Piatti'!$I$5:$I$34,MATCH(A19,'Piatti'!$H$5:$H$34,0)),""))</f>
        <v/>
      </c>
      <c r="D19" s="7"/>
      <c r="E19" s="15" t="str">
        <f>IF(OR(NOT(ISNUMBER(C19)),NOT(ISNUMBER(D19))),"",IF(D19&lt;=0,"",ROUND(C19/D19,2)))</f>
        <v/>
      </c>
      <c r="F19" s="15" t="str">
        <f>IF(NOT(ISNUMBER(E19)),"",ROUND(E19*(1+IF(B19="da asporto",$B$5,$B$4)),2))</f>
        <v/>
      </c>
      <c r="G19" s="6"/>
      <c r="H19" s="15" t="str">
        <f>IF(NOT(ISNUMBER(G19)),"",ROUND(G19/(1+IF(B19="da asporto",$B$5,$B$4)),2))</f>
        <v/>
      </c>
      <c r="I19" s="19" t="str">
        <f>IF(OR(NOT(ISNUMBER(C19)),NOT(ISNUMBER(H19))),"",IF(H19&lt;=0,"",C19/H19))</f>
        <v/>
      </c>
      <c r="J19" s="15" t="str">
        <f>IF(OR(NOT(ISNUMBER(C19)),NOT(ISNUMBER(H19))),"",ROUND(H19-C19,2))</f>
        <v/>
      </c>
      <c r="K19" s="10" t="str">
        <f>IF(A19="","",IF(NOT(ISNUMBER(C19)),"piatto non trovato o senza costo merci",IF(INDEX('Piatti'!$J$5:$J$34,MATCH(A19,'Piatti'!$H$5:$H$34,0))&gt;0,"piatto incompleto, controllare gli avvisi nel foglio «Piatti»",IF(B19="","scegliere il canale (altrimenti sul posto)",IF(NOT(ISNUMBER(D19)),"inserire l'obiettivo",IF(NOT(ISNUMBER(G19)),"inserire il prezzo sul menu",""))))))</f>
        <v/>
      </c>
    </row>
    <row r="20" spans="1:11" x14ac:dyDescent="0.25">
      <c r="A20" s="5"/>
      <c r="B20" s="5"/>
      <c r="C20" s="15" t="str">
        <f>IF(A20="","",IF(ISNUMBER(MATCH(A20,'Piatti'!$H$5:$H$34,0)),INDEX('Piatti'!$I$5:$I$34,MATCH(A20,'Piatti'!$H$5:$H$34,0)),""))</f>
        <v/>
      </c>
      <c r="D20" s="7"/>
      <c r="E20" s="15" t="str">
        <f>IF(OR(NOT(ISNUMBER(C20)),NOT(ISNUMBER(D20))),"",IF(D20&lt;=0,"",ROUND(C20/D20,2)))</f>
        <v/>
      </c>
      <c r="F20" s="15" t="str">
        <f>IF(NOT(ISNUMBER(E20)),"",ROUND(E20*(1+IF(B20="da asporto",$B$5,$B$4)),2))</f>
        <v/>
      </c>
      <c r="G20" s="6"/>
      <c r="H20" s="15" t="str">
        <f>IF(NOT(ISNUMBER(G20)),"",ROUND(G20/(1+IF(B20="da asporto",$B$5,$B$4)),2))</f>
        <v/>
      </c>
      <c r="I20" s="19" t="str">
        <f>IF(OR(NOT(ISNUMBER(C20)),NOT(ISNUMBER(H20))),"",IF(H20&lt;=0,"",C20/H20))</f>
        <v/>
      </c>
      <c r="J20" s="15" t="str">
        <f>IF(OR(NOT(ISNUMBER(C20)),NOT(ISNUMBER(H20))),"",ROUND(H20-C20,2))</f>
        <v/>
      </c>
      <c r="K20" s="10" t="str">
        <f>IF(A20="","",IF(NOT(ISNUMBER(C20)),"piatto non trovato o senza costo merci",IF(INDEX('Piatti'!$J$5:$J$34,MATCH(A20,'Piatti'!$H$5:$H$34,0))&gt;0,"piatto incompleto, controllare gli avvisi nel foglio «Piatti»",IF(B20="","scegliere il canale (altrimenti sul posto)",IF(NOT(ISNUMBER(D20)),"inserire l'obiettivo",IF(NOT(ISNUMBER(G20)),"inserire il prezzo sul menu",""))))))</f>
        <v/>
      </c>
    </row>
    <row r="21" spans="1:11" x14ac:dyDescent="0.25">
      <c r="A21" s="5"/>
      <c r="B21" s="5"/>
      <c r="C21" s="15" t="str">
        <f>IF(A21="","",IF(ISNUMBER(MATCH(A21,'Piatti'!$H$5:$H$34,0)),INDEX('Piatti'!$I$5:$I$34,MATCH(A21,'Piatti'!$H$5:$H$34,0)),""))</f>
        <v/>
      </c>
      <c r="D21" s="7"/>
      <c r="E21" s="15" t="str">
        <f>IF(OR(NOT(ISNUMBER(C21)),NOT(ISNUMBER(D21))),"",IF(D21&lt;=0,"",ROUND(C21/D21,2)))</f>
        <v/>
      </c>
      <c r="F21" s="15" t="str">
        <f>IF(NOT(ISNUMBER(E21)),"",ROUND(E21*(1+IF(B21="da asporto",$B$5,$B$4)),2))</f>
        <v/>
      </c>
      <c r="G21" s="6"/>
      <c r="H21" s="15" t="str">
        <f>IF(NOT(ISNUMBER(G21)),"",ROUND(G21/(1+IF(B21="da asporto",$B$5,$B$4)),2))</f>
        <v/>
      </c>
      <c r="I21" s="19" t="str">
        <f>IF(OR(NOT(ISNUMBER(C21)),NOT(ISNUMBER(H21))),"",IF(H21&lt;=0,"",C21/H21))</f>
        <v/>
      </c>
      <c r="J21" s="15" t="str">
        <f>IF(OR(NOT(ISNUMBER(C21)),NOT(ISNUMBER(H21))),"",ROUND(H21-C21,2))</f>
        <v/>
      </c>
      <c r="K21" s="10" t="str">
        <f>IF(A21="","",IF(NOT(ISNUMBER(C21)),"piatto non trovato o senza costo merci",IF(INDEX('Piatti'!$J$5:$J$34,MATCH(A21,'Piatti'!$H$5:$H$34,0))&gt;0,"piatto incompleto, controllare gli avvisi nel foglio «Piatti»",IF(B21="","scegliere il canale (altrimenti sul posto)",IF(NOT(ISNUMBER(D21)),"inserire l'obiettivo",IF(NOT(ISNUMBER(G21)),"inserire il prezzo sul menu",""))))))</f>
        <v/>
      </c>
    </row>
    <row r="22" spans="1:11" x14ac:dyDescent="0.25">
      <c r="A22" s="5"/>
      <c r="B22" s="5"/>
      <c r="C22" s="15" t="str">
        <f>IF(A22="","",IF(ISNUMBER(MATCH(A22,'Piatti'!$H$5:$H$34,0)),INDEX('Piatti'!$I$5:$I$34,MATCH(A22,'Piatti'!$H$5:$H$34,0)),""))</f>
        <v/>
      </c>
      <c r="D22" s="7"/>
      <c r="E22" s="15" t="str">
        <f>IF(OR(NOT(ISNUMBER(C22)),NOT(ISNUMBER(D22))),"",IF(D22&lt;=0,"",ROUND(C22/D22,2)))</f>
        <v/>
      </c>
      <c r="F22" s="15" t="str">
        <f>IF(NOT(ISNUMBER(E22)),"",ROUND(E22*(1+IF(B22="da asporto",$B$5,$B$4)),2))</f>
        <v/>
      </c>
      <c r="G22" s="6"/>
      <c r="H22" s="15" t="str">
        <f>IF(NOT(ISNUMBER(G22)),"",ROUND(G22/(1+IF(B22="da asporto",$B$5,$B$4)),2))</f>
        <v/>
      </c>
      <c r="I22" s="19" t="str">
        <f>IF(OR(NOT(ISNUMBER(C22)),NOT(ISNUMBER(H22))),"",IF(H22&lt;=0,"",C22/H22))</f>
        <v/>
      </c>
      <c r="J22" s="15" t="str">
        <f>IF(OR(NOT(ISNUMBER(C22)),NOT(ISNUMBER(H22))),"",ROUND(H22-C22,2))</f>
        <v/>
      </c>
      <c r="K22" s="10" t="str">
        <f>IF(A22="","",IF(NOT(ISNUMBER(C22)),"piatto non trovato o senza costo merci",IF(INDEX('Piatti'!$J$5:$J$34,MATCH(A22,'Piatti'!$H$5:$H$34,0))&gt;0,"piatto incompleto, controllare gli avvisi nel foglio «Piatti»",IF(B22="","scegliere il canale (altrimenti sul posto)",IF(NOT(ISNUMBER(D22)),"inserire l'obiettivo",IF(NOT(ISNUMBER(G22)),"inserire il prezzo sul menu",""))))))</f>
        <v/>
      </c>
    </row>
    <row r="23" spans="1:11" x14ac:dyDescent="0.25">
      <c r="A23" s="5"/>
      <c r="B23" s="5"/>
      <c r="C23" s="15" t="str">
        <f>IF(A23="","",IF(ISNUMBER(MATCH(A23,'Piatti'!$H$5:$H$34,0)),INDEX('Piatti'!$I$5:$I$34,MATCH(A23,'Piatti'!$H$5:$H$34,0)),""))</f>
        <v/>
      </c>
      <c r="D23" s="7"/>
      <c r="E23" s="15" t="str">
        <f>IF(OR(NOT(ISNUMBER(C23)),NOT(ISNUMBER(D23))),"",IF(D23&lt;=0,"",ROUND(C23/D23,2)))</f>
        <v/>
      </c>
      <c r="F23" s="15" t="str">
        <f>IF(NOT(ISNUMBER(E23)),"",ROUND(E23*(1+IF(B23="da asporto",$B$5,$B$4)),2))</f>
        <v/>
      </c>
      <c r="G23" s="6"/>
      <c r="H23" s="15" t="str">
        <f>IF(NOT(ISNUMBER(G23)),"",ROUND(G23/(1+IF(B23="da asporto",$B$5,$B$4)),2))</f>
        <v/>
      </c>
      <c r="I23" s="19" t="str">
        <f>IF(OR(NOT(ISNUMBER(C23)),NOT(ISNUMBER(H23))),"",IF(H23&lt;=0,"",C23/H23))</f>
        <v/>
      </c>
      <c r="J23" s="15" t="str">
        <f>IF(OR(NOT(ISNUMBER(C23)),NOT(ISNUMBER(H23))),"",ROUND(H23-C23,2))</f>
        <v/>
      </c>
      <c r="K23" s="10" t="str">
        <f>IF(A23="","",IF(NOT(ISNUMBER(C23)),"piatto non trovato o senza costo merci",IF(INDEX('Piatti'!$J$5:$J$34,MATCH(A23,'Piatti'!$H$5:$H$34,0))&gt;0,"piatto incompleto, controllare gli avvisi nel foglio «Piatti»",IF(B23="","scegliere il canale (altrimenti sul posto)",IF(NOT(ISNUMBER(D23)),"inserire l'obiettivo",IF(NOT(ISNUMBER(G23)),"inserire il prezzo sul menu",""))))))</f>
        <v/>
      </c>
    </row>
    <row r="24" spans="1:11" x14ac:dyDescent="0.25">
      <c r="A24" s="5"/>
      <c r="B24" s="5"/>
      <c r="C24" s="15" t="str">
        <f>IF(A24="","",IF(ISNUMBER(MATCH(A24,'Piatti'!$H$5:$H$34,0)),INDEX('Piatti'!$I$5:$I$34,MATCH(A24,'Piatti'!$H$5:$H$34,0)),""))</f>
        <v/>
      </c>
      <c r="D24" s="7"/>
      <c r="E24" s="15" t="str">
        <f>IF(OR(NOT(ISNUMBER(C24)),NOT(ISNUMBER(D24))),"",IF(D24&lt;=0,"",ROUND(C24/D24,2)))</f>
        <v/>
      </c>
      <c r="F24" s="15" t="str">
        <f>IF(NOT(ISNUMBER(E24)),"",ROUND(E24*(1+IF(B24="da asporto",$B$5,$B$4)),2))</f>
        <v/>
      </c>
      <c r="G24" s="6"/>
      <c r="H24" s="15" t="str">
        <f>IF(NOT(ISNUMBER(G24)),"",ROUND(G24/(1+IF(B24="da asporto",$B$5,$B$4)),2))</f>
        <v/>
      </c>
      <c r="I24" s="19" t="str">
        <f>IF(OR(NOT(ISNUMBER(C24)),NOT(ISNUMBER(H24))),"",IF(H24&lt;=0,"",C24/H24))</f>
        <v/>
      </c>
      <c r="J24" s="15" t="str">
        <f>IF(OR(NOT(ISNUMBER(C24)),NOT(ISNUMBER(H24))),"",ROUND(H24-C24,2))</f>
        <v/>
      </c>
      <c r="K24" s="10" t="str">
        <f>IF(A24="","",IF(NOT(ISNUMBER(C24)),"piatto non trovato o senza costo merci",IF(INDEX('Piatti'!$J$5:$J$34,MATCH(A24,'Piatti'!$H$5:$H$34,0))&gt;0,"piatto incompleto, controllare gli avvisi nel foglio «Piatti»",IF(B24="","scegliere il canale (altrimenti sul posto)",IF(NOT(ISNUMBER(D24)),"inserire l'obiettivo",IF(NOT(ISNUMBER(G24)),"inserire il prezzo sul menu",""))))))</f>
        <v/>
      </c>
    </row>
    <row r="25" spans="1:11" x14ac:dyDescent="0.25">
      <c r="A25" s="5"/>
      <c r="B25" s="5"/>
      <c r="C25" s="15" t="str">
        <f>IF(A25="","",IF(ISNUMBER(MATCH(A25,'Piatti'!$H$5:$H$34,0)),INDEX('Piatti'!$I$5:$I$34,MATCH(A25,'Piatti'!$H$5:$H$34,0)),""))</f>
        <v/>
      </c>
      <c r="D25" s="7"/>
      <c r="E25" s="15" t="str">
        <f>IF(OR(NOT(ISNUMBER(C25)),NOT(ISNUMBER(D25))),"",IF(D25&lt;=0,"",ROUND(C25/D25,2)))</f>
        <v/>
      </c>
      <c r="F25" s="15" t="str">
        <f>IF(NOT(ISNUMBER(E25)),"",ROUND(E25*(1+IF(B25="da asporto",$B$5,$B$4)),2))</f>
        <v/>
      </c>
      <c r="G25" s="6"/>
      <c r="H25" s="15" t="str">
        <f>IF(NOT(ISNUMBER(G25)),"",ROUND(G25/(1+IF(B25="da asporto",$B$5,$B$4)),2))</f>
        <v/>
      </c>
      <c r="I25" s="19" t="str">
        <f>IF(OR(NOT(ISNUMBER(C25)),NOT(ISNUMBER(H25))),"",IF(H25&lt;=0,"",C25/H25))</f>
        <v/>
      </c>
      <c r="J25" s="15" t="str">
        <f>IF(OR(NOT(ISNUMBER(C25)),NOT(ISNUMBER(H25))),"",ROUND(H25-C25,2))</f>
        <v/>
      </c>
      <c r="K25" s="10" t="str">
        <f>IF(A25="","",IF(NOT(ISNUMBER(C25)),"piatto non trovato o senza costo merci",IF(INDEX('Piatti'!$J$5:$J$34,MATCH(A25,'Piatti'!$H$5:$H$34,0))&gt;0,"piatto incompleto, controllare gli avvisi nel foglio «Piatti»",IF(B25="","scegliere il canale (altrimenti sul posto)",IF(NOT(ISNUMBER(D25)),"inserire l'obiettivo",IF(NOT(ISNUMBER(G25)),"inserire il prezzo sul menu",""))))))</f>
        <v/>
      </c>
    </row>
    <row r="26" spans="1:11" x14ac:dyDescent="0.25">
      <c r="A26" s="5"/>
      <c r="B26" s="5"/>
      <c r="C26" s="15" t="str">
        <f>IF(A26="","",IF(ISNUMBER(MATCH(A26,'Piatti'!$H$5:$H$34,0)),INDEX('Piatti'!$I$5:$I$34,MATCH(A26,'Piatti'!$H$5:$H$34,0)),""))</f>
        <v/>
      </c>
      <c r="D26" s="7"/>
      <c r="E26" s="15" t="str">
        <f>IF(OR(NOT(ISNUMBER(C26)),NOT(ISNUMBER(D26))),"",IF(D26&lt;=0,"",ROUND(C26/D26,2)))</f>
        <v/>
      </c>
      <c r="F26" s="15" t="str">
        <f>IF(NOT(ISNUMBER(E26)),"",ROUND(E26*(1+IF(B26="da asporto",$B$5,$B$4)),2))</f>
        <v/>
      </c>
      <c r="G26" s="6"/>
      <c r="H26" s="15" t="str">
        <f>IF(NOT(ISNUMBER(G26)),"",ROUND(G26/(1+IF(B26="da asporto",$B$5,$B$4)),2))</f>
        <v/>
      </c>
      <c r="I26" s="19" t="str">
        <f>IF(OR(NOT(ISNUMBER(C26)),NOT(ISNUMBER(H26))),"",IF(H26&lt;=0,"",C26/H26))</f>
        <v/>
      </c>
      <c r="J26" s="15" t="str">
        <f>IF(OR(NOT(ISNUMBER(C26)),NOT(ISNUMBER(H26))),"",ROUND(H26-C26,2))</f>
        <v/>
      </c>
      <c r="K26" s="10" t="str">
        <f>IF(A26="","",IF(NOT(ISNUMBER(C26)),"piatto non trovato o senza costo merci",IF(INDEX('Piatti'!$J$5:$J$34,MATCH(A26,'Piatti'!$H$5:$H$34,0))&gt;0,"piatto incompleto, controllare gli avvisi nel foglio «Piatti»",IF(B26="","scegliere il canale (altrimenti sul posto)",IF(NOT(ISNUMBER(D26)),"inserire l'obiettivo",IF(NOT(ISNUMBER(G26)),"inserire il prezzo sul menu",""))))))</f>
        <v/>
      </c>
    </row>
    <row r="27" spans="1:11" x14ac:dyDescent="0.25">
      <c r="A27" s="5"/>
      <c r="B27" s="5"/>
      <c r="C27" s="15" t="str">
        <f>IF(A27="","",IF(ISNUMBER(MATCH(A27,'Piatti'!$H$5:$H$34,0)),INDEX('Piatti'!$I$5:$I$34,MATCH(A27,'Piatti'!$H$5:$H$34,0)),""))</f>
        <v/>
      </c>
      <c r="D27" s="7"/>
      <c r="E27" s="15" t="str">
        <f>IF(OR(NOT(ISNUMBER(C27)),NOT(ISNUMBER(D27))),"",IF(D27&lt;=0,"",ROUND(C27/D27,2)))</f>
        <v/>
      </c>
      <c r="F27" s="15" t="str">
        <f>IF(NOT(ISNUMBER(E27)),"",ROUND(E27*(1+IF(B27="da asporto",$B$5,$B$4)),2))</f>
        <v/>
      </c>
      <c r="G27" s="6"/>
      <c r="H27" s="15" t="str">
        <f>IF(NOT(ISNUMBER(G27)),"",ROUND(G27/(1+IF(B27="da asporto",$B$5,$B$4)),2))</f>
        <v/>
      </c>
      <c r="I27" s="19" t="str">
        <f>IF(OR(NOT(ISNUMBER(C27)),NOT(ISNUMBER(H27))),"",IF(H27&lt;=0,"",C27/H27))</f>
        <v/>
      </c>
      <c r="J27" s="15" t="str">
        <f>IF(OR(NOT(ISNUMBER(C27)),NOT(ISNUMBER(H27))),"",ROUND(H27-C27,2))</f>
        <v/>
      </c>
      <c r="K27" s="10" t="str">
        <f>IF(A27="","",IF(NOT(ISNUMBER(C27)),"piatto non trovato o senza costo merci",IF(INDEX('Piatti'!$J$5:$J$34,MATCH(A27,'Piatti'!$H$5:$H$34,0))&gt;0,"piatto incompleto, controllare gli avvisi nel foglio «Piatti»",IF(B27="","scegliere il canale (altrimenti sul posto)",IF(NOT(ISNUMBER(D27)),"inserire l'obiettivo",IF(NOT(ISNUMBER(G27)),"inserire il prezzo sul menu",""))))))</f>
        <v/>
      </c>
    </row>
    <row r="28" spans="1:11" x14ac:dyDescent="0.25">
      <c r="A28" s="5"/>
      <c r="B28" s="5"/>
      <c r="C28" s="15" t="str">
        <f>IF(A28="","",IF(ISNUMBER(MATCH(A28,'Piatti'!$H$5:$H$34,0)),INDEX('Piatti'!$I$5:$I$34,MATCH(A28,'Piatti'!$H$5:$H$34,0)),""))</f>
        <v/>
      </c>
      <c r="D28" s="7"/>
      <c r="E28" s="15" t="str">
        <f>IF(OR(NOT(ISNUMBER(C28)),NOT(ISNUMBER(D28))),"",IF(D28&lt;=0,"",ROUND(C28/D28,2)))</f>
        <v/>
      </c>
      <c r="F28" s="15" t="str">
        <f>IF(NOT(ISNUMBER(E28)),"",ROUND(E28*(1+IF(B28="da asporto",$B$5,$B$4)),2))</f>
        <v/>
      </c>
      <c r="G28" s="6"/>
      <c r="H28" s="15" t="str">
        <f>IF(NOT(ISNUMBER(G28)),"",ROUND(G28/(1+IF(B28="da asporto",$B$5,$B$4)),2))</f>
        <v/>
      </c>
      <c r="I28" s="19" t="str">
        <f>IF(OR(NOT(ISNUMBER(C28)),NOT(ISNUMBER(H28))),"",IF(H28&lt;=0,"",C28/H28))</f>
        <v/>
      </c>
      <c r="J28" s="15" t="str">
        <f>IF(OR(NOT(ISNUMBER(C28)),NOT(ISNUMBER(H28))),"",ROUND(H28-C28,2))</f>
        <v/>
      </c>
      <c r="K28" s="10" t="str">
        <f>IF(A28="","",IF(NOT(ISNUMBER(C28)),"piatto non trovato o senza costo merci",IF(INDEX('Piatti'!$J$5:$J$34,MATCH(A28,'Piatti'!$H$5:$H$34,0))&gt;0,"piatto incompleto, controllare gli avvisi nel foglio «Piatti»",IF(B28="","scegliere il canale (altrimenti sul posto)",IF(NOT(ISNUMBER(D28)),"inserire l'obiettivo",IF(NOT(ISNUMBER(G28)),"inserire il prezzo sul menu",""))))))</f>
        <v/>
      </c>
    </row>
    <row r="29" spans="1:11" x14ac:dyDescent="0.25">
      <c r="A29" s="5"/>
      <c r="B29" s="5"/>
      <c r="C29" s="15" t="str">
        <f>IF(A29="","",IF(ISNUMBER(MATCH(A29,'Piatti'!$H$5:$H$34,0)),INDEX('Piatti'!$I$5:$I$34,MATCH(A29,'Piatti'!$H$5:$H$34,0)),""))</f>
        <v/>
      </c>
      <c r="D29" s="7"/>
      <c r="E29" s="15" t="str">
        <f>IF(OR(NOT(ISNUMBER(C29)),NOT(ISNUMBER(D29))),"",IF(D29&lt;=0,"",ROUND(C29/D29,2)))</f>
        <v/>
      </c>
      <c r="F29" s="15" t="str">
        <f>IF(NOT(ISNUMBER(E29)),"",ROUND(E29*(1+IF(B29="da asporto",$B$5,$B$4)),2))</f>
        <v/>
      </c>
      <c r="G29" s="6"/>
      <c r="H29" s="15" t="str">
        <f>IF(NOT(ISNUMBER(G29)),"",ROUND(G29/(1+IF(B29="da asporto",$B$5,$B$4)),2))</f>
        <v/>
      </c>
      <c r="I29" s="19" t="str">
        <f>IF(OR(NOT(ISNUMBER(C29)),NOT(ISNUMBER(H29))),"",IF(H29&lt;=0,"",C29/H29))</f>
        <v/>
      </c>
      <c r="J29" s="15" t="str">
        <f>IF(OR(NOT(ISNUMBER(C29)),NOT(ISNUMBER(H29))),"",ROUND(H29-C29,2))</f>
        <v/>
      </c>
      <c r="K29" s="10" t="str">
        <f>IF(A29="","",IF(NOT(ISNUMBER(C29)),"piatto non trovato o senza costo merci",IF(INDEX('Piatti'!$J$5:$J$34,MATCH(A29,'Piatti'!$H$5:$H$34,0))&gt;0,"piatto incompleto, controllare gli avvisi nel foglio «Piatti»",IF(B29="","scegliere il canale (altrimenti sul posto)",IF(NOT(ISNUMBER(D29)),"inserire l'obiettivo",IF(NOT(ISNUMBER(G29)),"inserire il prezzo sul menu",""))))))</f>
        <v/>
      </c>
    </row>
    <row r="30" spans="1:11" x14ac:dyDescent="0.25">
      <c r="A30" s="5"/>
      <c r="B30" s="5"/>
      <c r="C30" s="15" t="str">
        <f>IF(A30="","",IF(ISNUMBER(MATCH(A30,'Piatti'!$H$5:$H$34,0)),INDEX('Piatti'!$I$5:$I$34,MATCH(A30,'Piatti'!$H$5:$H$34,0)),""))</f>
        <v/>
      </c>
      <c r="D30" s="7"/>
      <c r="E30" s="15" t="str">
        <f>IF(OR(NOT(ISNUMBER(C30)),NOT(ISNUMBER(D30))),"",IF(D30&lt;=0,"",ROUND(C30/D30,2)))</f>
        <v/>
      </c>
      <c r="F30" s="15" t="str">
        <f>IF(NOT(ISNUMBER(E30)),"",ROUND(E30*(1+IF(B30="da asporto",$B$5,$B$4)),2))</f>
        <v/>
      </c>
      <c r="G30" s="6"/>
      <c r="H30" s="15" t="str">
        <f>IF(NOT(ISNUMBER(G30)),"",ROUND(G30/(1+IF(B30="da asporto",$B$5,$B$4)),2))</f>
        <v/>
      </c>
      <c r="I30" s="19" t="str">
        <f>IF(OR(NOT(ISNUMBER(C30)),NOT(ISNUMBER(H30))),"",IF(H30&lt;=0,"",C30/H30))</f>
        <v/>
      </c>
      <c r="J30" s="15" t="str">
        <f>IF(OR(NOT(ISNUMBER(C30)),NOT(ISNUMBER(H30))),"",ROUND(H30-C30,2))</f>
        <v/>
      </c>
      <c r="K30" s="10" t="str">
        <f>IF(A30="","",IF(NOT(ISNUMBER(C30)),"piatto non trovato o senza costo merci",IF(INDEX('Piatti'!$J$5:$J$34,MATCH(A30,'Piatti'!$H$5:$H$34,0))&gt;0,"piatto incompleto, controllare gli avvisi nel foglio «Piatti»",IF(B30="","scegliere il canale (altrimenti sul posto)",IF(NOT(ISNUMBER(D30)),"inserire l'obiettivo",IF(NOT(ISNUMBER(G30)),"inserire il prezzo sul menu",""))))))</f>
        <v/>
      </c>
    </row>
    <row r="31" spans="1:11" x14ac:dyDescent="0.25">
      <c r="A31" s="5"/>
      <c r="B31" s="5"/>
      <c r="C31" s="15" t="str">
        <f>IF(A31="","",IF(ISNUMBER(MATCH(A31,'Piatti'!$H$5:$H$34,0)),INDEX('Piatti'!$I$5:$I$34,MATCH(A31,'Piatti'!$H$5:$H$34,0)),""))</f>
        <v/>
      </c>
      <c r="D31" s="7"/>
      <c r="E31" s="15" t="str">
        <f>IF(OR(NOT(ISNUMBER(C31)),NOT(ISNUMBER(D31))),"",IF(D31&lt;=0,"",ROUND(C31/D31,2)))</f>
        <v/>
      </c>
      <c r="F31" s="15" t="str">
        <f>IF(NOT(ISNUMBER(E31)),"",ROUND(E31*(1+IF(B31="da asporto",$B$5,$B$4)),2))</f>
        <v/>
      </c>
      <c r="G31" s="6"/>
      <c r="H31" s="15" t="str">
        <f>IF(NOT(ISNUMBER(G31)),"",ROUND(G31/(1+IF(B31="da asporto",$B$5,$B$4)),2))</f>
        <v/>
      </c>
      <c r="I31" s="19" t="str">
        <f>IF(OR(NOT(ISNUMBER(C31)),NOT(ISNUMBER(H31))),"",IF(H31&lt;=0,"",C31/H31))</f>
        <v/>
      </c>
      <c r="J31" s="15" t="str">
        <f>IF(OR(NOT(ISNUMBER(C31)),NOT(ISNUMBER(H31))),"",ROUND(H31-C31,2))</f>
        <v/>
      </c>
      <c r="K31" s="10" t="str">
        <f>IF(A31="","",IF(NOT(ISNUMBER(C31)),"piatto non trovato o senza costo merci",IF(INDEX('Piatti'!$J$5:$J$34,MATCH(A31,'Piatti'!$H$5:$H$34,0))&gt;0,"piatto incompleto, controllare gli avvisi nel foglio «Piatti»",IF(B31="","scegliere il canale (altrimenti sul posto)",IF(NOT(ISNUMBER(D31)),"inserire l'obiettivo",IF(NOT(ISNUMBER(G31)),"inserire il prezzo sul menu",""))))))</f>
        <v/>
      </c>
    </row>
    <row r="32" spans="1:11" x14ac:dyDescent="0.25">
      <c r="A32" s="5"/>
      <c r="B32" s="5"/>
      <c r="C32" s="15" t="str">
        <f>IF(A32="","",IF(ISNUMBER(MATCH(A32,'Piatti'!$H$5:$H$34,0)),INDEX('Piatti'!$I$5:$I$34,MATCH(A32,'Piatti'!$H$5:$H$34,0)),""))</f>
        <v/>
      </c>
      <c r="D32" s="7"/>
      <c r="E32" s="15" t="str">
        <f>IF(OR(NOT(ISNUMBER(C32)),NOT(ISNUMBER(D32))),"",IF(D32&lt;=0,"",ROUND(C32/D32,2)))</f>
        <v/>
      </c>
      <c r="F32" s="15" t="str">
        <f>IF(NOT(ISNUMBER(E32)),"",ROUND(E32*(1+IF(B32="da asporto",$B$5,$B$4)),2))</f>
        <v/>
      </c>
      <c r="G32" s="6"/>
      <c r="H32" s="15" t="str">
        <f>IF(NOT(ISNUMBER(G32)),"",ROUND(G32/(1+IF(B32="da asporto",$B$5,$B$4)),2))</f>
        <v/>
      </c>
      <c r="I32" s="19" t="str">
        <f>IF(OR(NOT(ISNUMBER(C32)),NOT(ISNUMBER(H32))),"",IF(H32&lt;=0,"",C32/H32))</f>
        <v/>
      </c>
      <c r="J32" s="15" t="str">
        <f>IF(OR(NOT(ISNUMBER(C32)),NOT(ISNUMBER(H32))),"",ROUND(H32-C32,2))</f>
        <v/>
      </c>
      <c r="K32" s="10" t="str">
        <f>IF(A32="","",IF(NOT(ISNUMBER(C32)),"piatto non trovato o senza costo merci",IF(INDEX('Piatti'!$J$5:$J$34,MATCH(A32,'Piatti'!$H$5:$H$34,0))&gt;0,"piatto incompleto, controllare gli avvisi nel foglio «Piatti»",IF(B32="","scegliere il canale (altrimenti sul posto)",IF(NOT(ISNUMBER(D32)),"inserire l'obiettivo",IF(NOT(ISNUMBER(G32)),"inserire il prezzo sul menu",""))))))</f>
        <v/>
      </c>
    </row>
    <row r="33" spans="1:11" x14ac:dyDescent="0.25">
      <c r="A33" s="5"/>
      <c r="B33" s="5"/>
      <c r="C33" s="15" t="str">
        <f>IF(A33="","",IF(ISNUMBER(MATCH(A33,'Piatti'!$H$5:$H$34,0)),INDEX('Piatti'!$I$5:$I$34,MATCH(A33,'Piatti'!$H$5:$H$34,0)),""))</f>
        <v/>
      </c>
      <c r="D33" s="7"/>
      <c r="E33" s="15" t="str">
        <f>IF(OR(NOT(ISNUMBER(C33)),NOT(ISNUMBER(D33))),"",IF(D33&lt;=0,"",ROUND(C33/D33,2)))</f>
        <v/>
      </c>
      <c r="F33" s="15" t="str">
        <f>IF(NOT(ISNUMBER(E33)),"",ROUND(E33*(1+IF(B33="da asporto",$B$5,$B$4)),2))</f>
        <v/>
      </c>
      <c r="G33" s="6"/>
      <c r="H33" s="15" t="str">
        <f>IF(NOT(ISNUMBER(G33)),"",ROUND(G33/(1+IF(B33="da asporto",$B$5,$B$4)),2))</f>
        <v/>
      </c>
      <c r="I33" s="19" t="str">
        <f>IF(OR(NOT(ISNUMBER(C33)),NOT(ISNUMBER(H33))),"",IF(H33&lt;=0,"",C33/H33))</f>
        <v/>
      </c>
      <c r="J33" s="15" t="str">
        <f>IF(OR(NOT(ISNUMBER(C33)),NOT(ISNUMBER(H33))),"",ROUND(H33-C33,2))</f>
        <v/>
      </c>
      <c r="K33" s="10" t="str">
        <f>IF(A33="","",IF(NOT(ISNUMBER(C33)),"piatto non trovato o senza costo merci",IF(INDEX('Piatti'!$J$5:$J$34,MATCH(A33,'Piatti'!$H$5:$H$34,0))&gt;0,"piatto incompleto, controllare gli avvisi nel foglio «Piatti»",IF(B33="","scegliere il canale (altrimenti sul posto)",IF(NOT(ISNUMBER(D33)),"inserire l'obiettivo",IF(NOT(ISNUMBER(G33)),"inserire il prezzo sul menu",""))))))</f>
        <v/>
      </c>
    </row>
    <row r="34" spans="1:11" x14ac:dyDescent="0.25">
      <c r="A34" s="5"/>
      <c r="B34" s="5"/>
      <c r="C34" s="15" t="str">
        <f>IF(A34="","",IF(ISNUMBER(MATCH(A34,'Piatti'!$H$5:$H$34,0)),INDEX('Piatti'!$I$5:$I$34,MATCH(A34,'Piatti'!$H$5:$H$34,0)),""))</f>
        <v/>
      </c>
      <c r="D34" s="7"/>
      <c r="E34" s="15" t="str">
        <f>IF(OR(NOT(ISNUMBER(C34)),NOT(ISNUMBER(D34))),"",IF(D34&lt;=0,"",ROUND(C34/D34,2)))</f>
        <v/>
      </c>
      <c r="F34" s="15" t="str">
        <f>IF(NOT(ISNUMBER(E34)),"",ROUND(E34*(1+IF(B34="da asporto",$B$5,$B$4)),2))</f>
        <v/>
      </c>
      <c r="G34" s="6"/>
      <c r="H34" s="15" t="str">
        <f>IF(NOT(ISNUMBER(G34)),"",ROUND(G34/(1+IF(B34="da asporto",$B$5,$B$4)),2))</f>
        <v/>
      </c>
      <c r="I34" s="19" t="str">
        <f>IF(OR(NOT(ISNUMBER(C34)),NOT(ISNUMBER(H34))),"",IF(H34&lt;=0,"",C34/H34))</f>
        <v/>
      </c>
      <c r="J34" s="15" t="str">
        <f>IF(OR(NOT(ISNUMBER(C34)),NOT(ISNUMBER(H34))),"",ROUND(H34-C34,2))</f>
        <v/>
      </c>
      <c r="K34" s="10" t="str">
        <f>IF(A34="","",IF(NOT(ISNUMBER(C34)),"piatto non trovato o senza costo merci",IF(INDEX('Piatti'!$J$5:$J$34,MATCH(A34,'Piatti'!$H$5:$H$34,0))&gt;0,"piatto incompleto, controllare gli avvisi nel foglio «Piatti»",IF(B34="","scegliere il canale (altrimenti sul posto)",IF(NOT(ISNUMBER(D34)),"inserire l'obiettivo",IF(NOT(ISNUMBER(G34)),"inserire il prezzo sul menu",""))))))</f>
        <v/>
      </c>
    </row>
    <row r="35" spans="1:11" x14ac:dyDescent="0.25">
      <c r="A35" s="5"/>
      <c r="B35" s="5"/>
      <c r="C35" s="15" t="str">
        <f>IF(A35="","",IF(ISNUMBER(MATCH(A35,'Piatti'!$H$5:$H$34,0)),INDEX('Piatti'!$I$5:$I$34,MATCH(A35,'Piatti'!$H$5:$H$34,0)),""))</f>
        <v/>
      </c>
      <c r="D35" s="7"/>
      <c r="E35" s="15" t="str">
        <f>IF(OR(NOT(ISNUMBER(C35)),NOT(ISNUMBER(D35))),"",IF(D35&lt;=0,"",ROUND(C35/D35,2)))</f>
        <v/>
      </c>
      <c r="F35" s="15" t="str">
        <f>IF(NOT(ISNUMBER(E35)),"",ROUND(E35*(1+IF(B35="da asporto",$B$5,$B$4)),2))</f>
        <v/>
      </c>
      <c r="G35" s="6"/>
      <c r="H35" s="15" t="str">
        <f>IF(NOT(ISNUMBER(G35)),"",ROUND(G35/(1+IF(B35="da asporto",$B$5,$B$4)),2))</f>
        <v/>
      </c>
      <c r="I35" s="19" t="str">
        <f>IF(OR(NOT(ISNUMBER(C35)),NOT(ISNUMBER(H35))),"",IF(H35&lt;=0,"",C35/H35))</f>
        <v/>
      </c>
      <c r="J35" s="15" t="str">
        <f>IF(OR(NOT(ISNUMBER(C35)),NOT(ISNUMBER(H35))),"",ROUND(H35-C35,2))</f>
        <v/>
      </c>
      <c r="K35" s="10" t="str">
        <f>IF(A35="","",IF(NOT(ISNUMBER(C35)),"piatto non trovato o senza costo merci",IF(INDEX('Piatti'!$J$5:$J$34,MATCH(A35,'Piatti'!$H$5:$H$34,0))&gt;0,"piatto incompleto, controllare gli avvisi nel foglio «Piatti»",IF(B35="","scegliere il canale (altrimenti sul posto)",IF(NOT(ISNUMBER(D35)),"inserire l'obiettivo",IF(NOT(ISNUMBER(G35)),"inserire il prezzo sul menu",""))))))</f>
        <v/>
      </c>
    </row>
    <row r="36" spans="1:11" x14ac:dyDescent="0.25">
      <c r="A36" s="5"/>
      <c r="B36" s="5"/>
      <c r="C36" s="15" t="str">
        <f>IF(A36="","",IF(ISNUMBER(MATCH(A36,'Piatti'!$H$5:$H$34,0)),INDEX('Piatti'!$I$5:$I$34,MATCH(A36,'Piatti'!$H$5:$H$34,0)),""))</f>
        <v/>
      </c>
      <c r="D36" s="7"/>
      <c r="E36" s="15" t="str">
        <f>IF(OR(NOT(ISNUMBER(C36)),NOT(ISNUMBER(D36))),"",IF(D36&lt;=0,"",ROUND(C36/D36,2)))</f>
        <v/>
      </c>
      <c r="F36" s="15" t="str">
        <f>IF(NOT(ISNUMBER(E36)),"",ROUND(E36*(1+IF(B36="da asporto",$B$5,$B$4)),2))</f>
        <v/>
      </c>
      <c r="G36" s="6"/>
      <c r="H36" s="15" t="str">
        <f>IF(NOT(ISNUMBER(G36)),"",ROUND(G36/(1+IF(B36="da asporto",$B$5,$B$4)),2))</f>
        <v/>
      </c>
      <c r="I36" s="19" t="str">
        <f>IF(OR(NOT(ISNUMBER(C36)),NOT(ISNUMBER(H36))),"",IF(H36&lt;=0,"",C36/H36))</f>
        <v/>
      </c>
      <c r="J36" s="15" t="str">
        <f>IF(OR(NOT(ISNUMBER(C36)),NOT(ISNUMBER(H36))),"",ROUND(H36-C36,2))</f>
        <v/>
      </c>
      <c r="K36" s="10" t="str">
        <f>IF(A36="","",IF(NOT(ISNUMBER(C36)),"piatto non trovato o senza costo merci",IF(INDEX('Piatti'!$J$5:$J$34,MATCH(A36,'Piatti'!$H$5:$H$34,0))&gt;0,"piatto incompleto, controllare gli avvisi nel foglio «Piatti»",IF(B36="","scegliere il canale (altrimenti sul posto)",IF(NOT(ISNUMBER(D36)),"inserire l'obiettivo",IF(NOT(ISNUMBER(G36)),"inserire il prezzo sul menu",""))))))</f>
        <v/>
      </c>
    </row>
    <row r="37" spans="1:11" x14ac:dyDescent="0.25">
      <c r="A37" s="5"/>
      <c r="B37" s="5"/>
      <c r="C37" s="15" t="str">
        <f>IF(A37="","",IF(ISNUMBER(MATCH(A37,'Piatti'!$H$5:$H$34,0)),INDEX('Piatti'!$I$5:$I$34,MATCH(A37,'Piatti'!$H$5:$H$34,0)),""))</f>
        <v/>
      </c>
      <c r="D37" s="7"/>
      <c r="E37" s="15" t="str">
        <f>IF(OR(NOT(ISNUMBER(C37)),NOT(ISNUMBER(D37))),"",IF(D37&lt;=0,"",ROUND(C37/D37,2)))</f>
        <v/>
      </c>
      <c r="F37" s="15" t="str">
        <f>IF(NOT(ISNUMBER(E37)),"",ROUND(E37*(1+IF(B37="da asporto",$B$5,$B$4)),2))</f>
        <v/>
      </c>
      <c r="G37" s="6"/>
      <c r="H37" s="15" t="str">
        <f>IF(NOT(ISNUMBER(G37)),"",ROUND(G37/(1+IF(B37="da asporto",$B$5,$B$4)),2))</f>
        <v/>
      </c>
      <c r="I37" s="19" t="str">
        <f>IF(OR(NOT(ISNUMBER(C37)),NOT(ISNUMBER(H37))),"",IF(H37&lt;=0,"",C37/H37))</f>
        <v/>
      </c>
      <c r="J37" s="15" t="str">
        <f>IF(OR(NOT(ISNUMBER(C37)),NOT(ISNUMBER(H37))),"",ROUND(H37-C37,2))</f>
        <v/>
      </c>
      <c r="K37" s="10" t="str">
        <f>IF(A37="","",IF(NOT(ISNUMBER(C37)),"piatto non trovato o senza costo merci",IF(INDEX('Piatti'!$J$5:$J$34,MATCH(A37,'Piatti'!$H$5:$H$34,0))&gt;0,"piatto incompleto, controllare gli avvisi nel foglio «Piatti»",IF(B37="","scegliere il canale (altrimenti sul posto)",IF(NOT(ISNUMBER(D37)),"inserire l'obiettivo",IF(NOT(ISNUMBER(G37)),"inserire il prezzo sul menu",""))))))</f>
        <v/>
      </c>
    </row>
    <row r="38" spans="1:11" x14ac:dyDescent="0.25">
      <c r="A38" s="5"/>
      <c r="B38" s="5"/>
      <c r="C38" s="15" t="str">
        <f>IF(A38="","",IF(ISNUMBER(MATCH(A38,'Piatti'!$H$5:$H$34,0)),INDEX('Piatti'!$I$5:$I$34,MATCH(A38,'Piatti'!$H$5:$H$34,0)),""))</f>
        <v/>
      </c>
      <c r="D38" s="7"/>
      <c r="E38" s="15" t="str">
        <f>IF(OR(NOT(ISNUMBER(C38)),NOT(ISNUMBER(D38))),"",IF(D38&lt;=0,"",ROUND(C38/D38,2)))</f>
        <v/>
      </c>
      <c r="F38" s="15" t="str">
        <f>IF(NOT(ISNUMBER(E38)),"",ROUND(E38*(1+IF(B38="da asporto",$B$5,$B$4)),2))</f>
        <v/>
      </c>
      <c r="G38" s="6"/>
      <c r="H38" s="15" t="str">
        <f>IF(NOT(ISNUMBER(G38)),"",ROUND(G38/(1+IF(B38="da asporto",$B$5,$B$4)),2))</f>
        <v/>
      </c>
      <c r="I38" s="19" t="str">
        <f>IF(OR(NOT(ISNUMBER(C38)),NOT(ISNUMBER(H38))),"",IF(H38&lt;=0,"",C38/H38))</f>
        <v/>
      </c>
      <c r="J38" s="15" t="str">
        <f>IF(OR(NOT(ISNUMBER(C38)),NOT(ISNUMBER(H38))),"",ROUND(H38-C38,2))</f>
        <v/>
      </c>
      <c r="K38" s="10" t="str">
        <f>IF(A38="","",IF(NOT(ISNUMBER(C38)),"piatto non trovato o senza costo merci",IF(INDEX('Piatti'!$J$5:$J$34,MATCH(A38,'Piatti'!$H$5:$H$34,0))&gt;0,"piatto incompleto, controllare gli avvisi nel foglio «Piatti»",IF(B38="","scegliere il canale (altrimenti sul posto)",IF(NOT(ISNUMBER(D38)),"inserire l'obiettivo",IF(NOT(ISNUMBER(G38)),"inserire il prezzo sul menu",""))))))</f>
        <v/>
      </c>
    </row>
    <row r="39" spans="1:11" x14ac:dyDescent="0.25">
      <c r="A39" s="5"/>
      <c r="B39" s="5"/>
      <c r="C39" s="15" t="str">
        <f>IF(A39="","",IF(ISNUMBER(MATCH(A39,'Piatti'!$H$5:$H$34,0)),INDEX('Piatti'!$I$5:$I$34,MATCH(A39,'Piatti'!$H$5:$H$34,0)),""))</f>
        <v/>
      </c>
      <c r="D39" s="7"/>
      <c r="E39" s="15" t="str">
        <f>IF(OR(NOT(ISNUMBER(C39)),NOT(ISNUMBER(D39))),"",IF(D39&lt;=0,"",ROUND(C39/D39,2)))</f>
        <v/>
      </c>
      <c r="F39" s="15" t="str">
        <f>IF(NOT(ISNUMBER(E39)),"",ROUND(E39*(1+IF(B39="da asporto",$B$5,$B$4)),2))</f>
        <v/>
      </c>
      <c r="G39" s="6"/>
      <c r="H39" s="15" t="str">
        <f>IF(NOT(ISNUMBER(G39)),"",ROUND(G39/(1+IF(B39="da asporto",$B$5,$B$4)),2))</f>
        <v/>
      </c>
      <c r="I39" s="19" t="str">
        <f>IF(OR(NOT(ISNUMBER(C39)),NOT(ISNUMBER(H39))),"",IF(H39&lt;=0,"",C39/H39))</f>
        <v/>
      </c>
      <c r="J39" s="15" t="str">
        <f>IF(OR(NOT(ISNUMBER(C39)),NOT(ISNUMBER(H39))),"",ROUND(H39-C39,2))</f>
        <v/>
      </c>
      <c r="K39" s="10" t="str">
        <f>IF(A39="","",IF(NOT(ISNUMBER(C39)),"piatto non trovato o senza costo merci",IF(INDEX('Piatti'!$J$5:$J$34,MATCH(A39,'Piatti'!$H$5:$H$34,0))&gt;0,"piatto incompleto, controllare gli avvisi nel foglio «Piatti»",IF(B39="","scegliere il canale (altrimenti sul posto)",IF(NOT(ISNUMBER(D39)),"inserire l'obiettivo",IF(NOT(ISNUMBER(G39)),"inserire il prezzo sul menu",""))))))</f>
        <v/>
      </c>
    </row>
    <row r="40" spans="1:11" x14ac:dyDescent="0.25">
      <c r="A40" s="5"/>
      <c r="B40" s="5"/>
      <c r="C40" s="15" t="str">
        <f>IF(A40="","",IF(ISNUMBER(MATCH(A40,'Piatti'!$H$5:$H$34,0)),INDEX('Piatti'!$I$5:$I$34,MATCH(A40,'Piatti'!$H$5:$H$34,0)),""))</f>
        <v/>
      </c>
      <c r="D40" s="7"/>
      <c r="E40" s="15" t="str">
        <f>IF(OR(NOT(ISNUMBER(C40)),NOT(ISNUMBER(D40))),"",IF(D40&lt;=0,"",ROUND(C40/D40,2)))</f>
        <v/>
      </c>
      <c r="F40" s="15" t="str">
        <f>IF(NOT(ISNUMBER(E40)),"",ROUND(E40*(1+IF(B40="da asporto",$B$5,$B$4)),2))</f>
        <v/>
      </c>
      <c r="G40" s="6"/>
      <c r="H40" s="15" t="str">
        <f>IF(NOT(ISNUMBER(G40)),"",ROUND(G40/(1+IF(B40="da asporto",$B$5,$B$4)),2))</f>
        <v/>
      </c>
      <c r="I40" s="19" t="str">
        <f>IF(OR(NOT(ISNUMBER(C40)),NOT(ISNUMBER(H40))),"",IF(H40&lt;=0,"",C40/H40))</f>
        <v/>
      </c>
      <c r="J40" s="15" t="str">
        <f>IF(OR(NOT(ISNUMBER(C40)),NOT(ISNUMBER(H40))),"",ROUND(H40-C40,2))</f>
        <v/>
      </c>
      <c r="K40" s="10" t="str">
        <f>IF(A40="","",IF(NOT(ISNUMBER(C40)),"piatto non trovato o senza costo merci",IF(INDEX('Piatti'!$J$5:$J$34,MATCH(A40,'Piatti'!$H$5:$H$34,0))&gt;0,"piatto incompleto, controllare gli avvisi nel foglio «Piatti»",IF(B40="","scegliere il canale (altrimenti sul posto)",IF(NOT(ISNUMBER(D40)),"inserire l'obiettivo",IF(NOT(ISNUMBER(G40)),"inserire il prezzo sul menu",""))))))</f>
        <v/>
      </c>
    </row>
    <row r="41" spans="1:11" x14ac:dyDescent="0.25">
      <c r="A41" s="5"/>
      <c r="B41" s="5"/>
      <c r="C41" s="15" t="str">
        <f>IF(A41="","",IF(ISNUMBER(MATCH(A41,'Piatti'!$H$5:$H$34,0)),INDEX('Piatti'!$I$5:$I$34,MATCH(A41,'Piatti'!$H$5:$H$34,0)),""))</f>
        <v/>
      </c>
      <c r="D41" s="7"/>
      <c r="E41" s="15" t="str">
        <f>IF(OR(NOT(ISNUMBER(C41)),NOT(ISNUMBER(D41))),"",IF(D41&lt;=0,"",ROUND(C41/D41,2)))</f>
        <v/>
      </c>
      <c r="F41" s="15" t="str">
        <f>IF(NOT(ISNUMBER(E41)),"",ROUND(E41*(1+IF(B41="da asporto",$B$5,$B$4)),2))</f>
        <v/>
      </c>
      <c r="G41" s="6"/>
      <c r="H41" s="15" t="str">
        <f>IF(NOT(ISNUMBER(G41)),"",ROUND(G41/(1+IF(B41="da asporto",$B$5,$B$4)),2))</f>
        <v/>
      </c>
      <c r="I41" s="19" t="str">
        <f>IF(OR(NOT(ISNUMBER(C41)),NOT(ISNUMBER(H41))),"",IF(H41&lt;=0,"",C41/H41))</f>
        <v/>
      </c>
      <c r="J41" s="15" t="str">
        <f>IF(OR(NOT(ISNUMBER(C41)),NOT(ISNUMBER(H41))),"",ROUND(H41-C41,2))</f>
        <v/>
      </c>
      <c r="K41" s="10" t="str">
        <f>IF(A41="","",IF(NOT(ISNUMBER(C41)),"piatto non trovato o senza costo merci",IF(INDEX('Piatti'!$J$5:$J$34,MATCH(A41,'Piatti'!$H$5:$H$34,0))&gt;0,"piatto incompleto, controllare gli avvisi nel foglio «Piatti»",IF(B41="","scegliere il canale (altrimenti sul posto)",IF(NOT(ISNUMBER(D41)),"inserire l'obiettivo",IF(NOT(ISNUMBER(G41)),"inserire il prezzo sul menu",""))))))</f>
        <v/>
      </c>
    </row>
    <row r="42" spans="1:11" x14ac:dyDescent="0.25">
      <c r="A42" s="5"/>
      <c r="B42" s="5"/>
      <c r="C42" s="15" t="str">
        <f>IF(A42="","",IF(ISNUMBER(MATCH(A42,'Piatti'!$H$5:$H$34,0)),INDEX('Piatti'!$I$5:$I$34,MATCH(A42,'Piatti'!$H$5:$H$34,0)),""))</f>
        <v/>
      </c>
      <c r="D42" s="7"/>
      <c r="E42" s="15" t="str">
        <f>IF(OR(NOT(ISNUMBER(C42)),NOT(ISNUMBER(D42))),"",IF(D42&lt;=0,"",ROUND(C42/D42,2)))</f>
        <v/>
      </c>
      <c r="F42" s="15" t="str">
        <f>IF(NOT(ISNUMBER(E42)),"",ROUND(E42*(1+IF(B42="da asporto",$B$5,$B$4)),2))</f>
        <v/>
      </c>
      <c r="G42" s="6"/>
      <c r="H42" s="15" t="str">
        <f>IF(NOT(ISNUMBER(G42)),"",ROUND(G42/(1+IF(B42="da asporto",$B$5,$B$4)),2))</f>
        <v/>
      </c>
      <c r="I42" s="19" t="str">
        <f>IF(OR(NOT(ISNUMBER(C42)),NOT(ISNUMBER(H42))),"",IF(H42&lt;=0,"",C42/H42))</f>
        <v/>
      </c>
      <c r="J42" s="15" t="str">
        <f>IF(OR(NOT(ISNUMBER(C42)),NOT(ISNUMBER(H42))),"",ROUND(H42-C42,2))</f>
        <v/>
      </c>
      <c r="K42" s="10" t="str">
        <f>IF(A42="","",IF(NOT(ISNUMBER(C42)),"piatto non trovato o senza costo merci",IF(INDEX('Piatti'!$J$5:$J$34,MATCH(A42,'Piatti'!$H$5:$H$34,0))&gt;0,"piatto incompleto, controllare gli avvisi nel foglio «Piatti»",IF(B42="","scegliere il canale (altrimenti sul posto)",IF(NOT(ISNUMBER(D42)),"inserire l'obiettivo",IF(NOT(ISNUMBER(G42)),"inserire il prezzo sul menu",""))))))</f>
        <v/>
      </c>
    </row>
    <row r="43" spans="1:11" x14ac:dyDescent="0.25">
      <c r="A43" s="5"/>
      <c r="B43" s="5"/>
      <c r="C43" s="15" t="str">
        <f>IF(A43="","",IF(ISNUMBER(MATCH(A43,'Piatti'!$H$5:$H$34,0)),INDEX('Piatti'!$I$5:$I$34,MATCH(A43,'Piatti'!$H$5:$H$34,0)),""))</f>
        <v/>
      </c>
      <c r="D43" s="7"/>
      <c r="E43" s="15" t="str">
        <f>IF(OR(NOT(ISNUMBER(C43)),NOT(ISNUMBER(D43))),"",IF(D43&lt;=0,"",ROUND(C43/D43,2)))</f>
        <v/>
      </c>
      <c r="F43" s="15" t="str">
        <f>IF(NOT(ISNUMBER(E43)),"",ROUND(E43*(1+IF(B43="da asporto",$B$5,$B$4)),2))</f>
        <v/>
      </c>
      <c r="G43" s="6"/>
      <c r="H43" s="15" t="str">
        <f>IF(NOT(ISNUMBER(G43)),"",ROUND(G43/(1+IF(B43="da asporto",$B$5,$B$4)),2))</f>
        <v/>
      </c>
      <c r="I43" s="19" t="str">
        <f>IF(OR(NOT(ISNUMBER(C43)),NOT(ISNUMBER(H43))),"",IF(H43&lt;=0,"",C43/H43))</f>
        <v/>
      </c>
      <c r="J43" s="15" t="str">
        <f>IF(OR(NOT(ISNUMBER(C43)),NOT(ISNUMBER(H43))),"",ROUND(H43-C43,2))</f>
        <v/>
      </c>
      <c r="K43" s="10" t="str">
        <f>IF(A43="","",IF(NOT(ISNUMBER(C43)),"piatto non trovato o senza costo merci",IF(INDEX('Piatti'!$J$5:$J$34,MATCH(A43,'Piatti'!$H$5:$H$34,0))&gt;0,"piatto incompleto, controllare gli avvisi nel foglio «Piatti»",IF(B43="","scegliere il canale (altrimenti sul posto)",IF(NOT(ISNUMBER(D43)),"inserire l'obiettivo",IF(NOT(ISNUMBER(G43)),"inserire il prezzo sul menu",""))))))</f>
        <v/>
      </c>
    </row>
    <row r="44" spans="1:11" x14ac:dyDescent="0.25">
      <c r="A44" s="5"/>
      <c r="B44" s="5"/>
      <c r="C44" s="15" t="str">
        <f>IF(A44="","",IF(ISNUMBER(MATCH(A44,'Piatti'!$H$5:$H$34,0)),INDEX('Piatti'!$I$5:$I$34,MATCH(A44,'Piatti'!$H$5:$H$34,0)),""))</f>
        <v/>
      </c>
      <c r="D44" s="7"/>
      <c r="E44" s="15" t="str">
        <f>IF(OR(NOT(ISNUMBER(C44)),NOT(ISNUMBER(D44))),"",IF(D44&lt;=0,"",ROUND(C44/D44,2)))</f>
        <v/>
      </c>
      <c r="F44" s="15" t="str">
        <f>IF(NOT(ISNUMBER(E44)),"",ROUND(E44*(1+IF(B44="da asporto",$B$5,$B$4)),2))</f>
        <v/>
      </c>
      <c r="G44" s="6"/>
      <c r="H44" s="15" t="str">
        <f>IF(NOT(ISNUMBER(G44)),"",ROUND(G44/(1+IF(B44="da asporto",$B$5,$B$4)),2))</f>
        <v/>
      </c>
      <c r="I44" s="19" t="str">
        <f>IF(OR(NOT(ISNUMBER(C44)),NOT(ISNUMBER(H44))),"",IF(H44&lt;=0,"",C44/H44))</f>
        <v/>
      </c>
      <c r="J44" s="15" t="str">
        <f>IF(OR(NOT(ISNUMBER(C44)),NOT(ISNUMBER(H44))),"",ROUND(H44-C44,2))</f>
        <v/>
      </c>
      <c r="K44" s="10" t="str">
        <f>IF(A44="","",IF(NOT(ISNUMBER(C44)),"piatto non trovato o senza costo merci",IF(INDEX('Piatti'!$J$5:$J$34,MATCH(A44,'Piatti'!$H$5:$H$34,0))&gt;0,"piatto incompleto, controllare gli avvisi nel foglio «Piatti»",IF(B44="","scegliere il canale (altrimenti sul posto)",IF(NOT(ISNUMBER(D44)),"inserire l'obiettivo",IF(NOT(ISNUMBER(G44)),"inserire il prezzo sul menu",""))))))</f>
        <v/>
      </c>
    </row>
    <row r="45" spans="1:11" x14ac:dyDescent="0.25">
      <c r="A45" s="5"/>
      <c r="B45" s="5"/>
      <c r="C45" s="15" t="str">
        <f>IF(A45="","",IF(ISNUMBER(MATCH(A45,'Piatti'!$H$5:$H$34,0)),INDEX('Piatti'!$I$5:$I$34,MATCH(A45,'Piatti'!$H$5:$H$34,0)),""))</f>
        <v/>
      </c>
      <c r="D45" s="7"/>
      <c r="E45" s="15" t="str">
        <f>IF(OR(NOT(ISNUMBER(C45)),NOT(ISNUMBER(D45))),"",IF(D45&lt;=0,"",ROUND(C45/D45,2)))</f>
        <v/>
      </c>
      <c r="F45" s="15" t="str">
        <f>IF(NOT(ISNUMBER(E45)),"",ROUND(E45*(1+IF(B45="da asporto",$B$5,$B$4)),2))</f>
        <v/>
      </c>
      <c r="G45" s="6"/>
      <c r="H45" s="15" t="str">
        <f>IF(NOT(ISNUMBER(G45)),"",ROUND(G45/(1+IF(B45="da asporto",$B$5,$B$4)),2))</f>
        <v/>
      </c>
      <c r="I45" s="19" t="str">
        <f>IF(OR(NOT(ISNUMBER(C45)),NOT(ISNUMBER(H45))),"",IF(H45&lt;=0,"",C45/H45))</f>
        <v/>
      </c>
      <c r="J45" s="15" t="str">
        <f>IF(OR(NOT(ISNUMBER(C45)),NOT(ISNUMBER(H45))),"",ROUND(H45-C45,2))</f>
        <v/>
      </c>
      <c r="K45" s="10" t="str">
        <f>IF(A45="","",IF(NOT(ISNUMBER(C45)),"piatto non trovato o senza costo merci",IF(INDEX('Piatti'!$J$5:$J$34,MATCH(A45,'Piatti'!$H$5:$H$34,0))&gt;0,"piatto incompleto, controllare gli avvisi nel foglio «Piatti»",IF(B45="","scegliere il canale (altrimenti sul posto)",IF(NOT(ISNUMBER(D45)),"inserire l'obiettivo",IF(NOT(ISNUMBER(G45)),"inserire il prezzo sul menu",""))))))</f>
        <v/>
      </c>
    </row>
    <row r="46" spans="1:11" x14ac:dyDescent="0.25">
      <c r="A46" s="5"/>
      <c r="B46" s="5"/>
      <c r="C46" s="15" t="str">
        <f>IF(A46="","",IF(ISNUMBER(MATCH(A46,'Piatti'!$H$5:$H$34,0)),INDEX('Piatti'!$I$5:$I$34,MATCH(A46,'Piatti'!$H$5:$H$34,0)),""))</f>
        <v/>
      </c>
      <c r="D46" s="7"/>
      <c r="E46" s="15" t="str">
        <f>IF(OR(NOT(ISNUMBER(C46)),NOT(ISNUMBER(D46))),"",IF(D46&lt;=0,"",ROUND(C46/D46,2)))</f>
        <v/>
      </c>
      <c r="F46" s="15" t="str">
        <f>IF(NOT(ISNUMBER(E46)),"",ROUND(E46*(1+IF(B46="da asporto",$B$5,$B$4)),2))</f>
        <v/>
      </c>
      <c r="G46" s="6"/>
      <c r="H46" s="15" t="str">
        <f>IF(NOT(ISNUMBER(G46)),"",ROUND(G46/(1+IF(B46="da asporto",$B$5,$B$4)),2))</f>
        <v/>
      </c>
      <c r="I46" s="19" t="str">
        <f>IF(OR(NOT(ISNUMBER(C46)),NOT(ISNUMBER(H46))),"",IF(H46&lt;=0,"",C46/H46))</f>
        <v/>
      </c>
      <c r="J46" s="15" t="str">
        <f>IF(OR(NOT(ISNUMBER(C46)),NOT(ISNUMBER(H46))),"",ROUND(H46-C46,2))</f>
        <v/>
      </c>
      <c r="K46" s="10" t="str">
        <f>IF(A46="","",IF(NOT(ISNUMBER(C46)),"piatto non trovato o senza costo merci",IF(INDEX('Piatti'!$J$5:$J$34,MATCH(A46,'Piatti'!$H$5:$H$34,0))&gt;0,"piatto incompleto, controllare gli avvisi nel foglio «Piatti»",IF(B46="","scegliere il canale (altrimenti sul posto)",IF(NOT(ISNUMBER(D46)),"inserire l'obiettivo",IF(NOT(ISNUMBER(G46)),"inserire il prezzo sul menu",""))))))</f>
        <v/>
      </c>
    </row>
    <row r="47" spans="1:11" x14ac:dyDescent="0.25">
      <c r="A47" s="5"/>
      <c r="B47" s="5"/>
      <c r="C47" s="15" t="str">
        <f>IF(A47="","",IF(ISNUMBER(MATCH(A47,'Piatti'!$H$5:$H$34,0)),INDEX('Piatti'!$I$5:$I$34,MATCH(A47,'Piatti'!$H$5:$H$34,0)),""))</f>
        <v/>
      </c>
      <c r="D47" s="7"/>
      <c r="E47" s="15" t="str">
        <f>IF(OR(NOT(ISNUMBER(C47)),NOT(ISNUMBER(D47))),"",IF(D47&lt;=0,"",ROUND(C47/D47,2)))</f>
        <v/>
      </c>
      <c r="F47" s="15" t="str">
        <f>IF(NOT(ISNUMBER(E47)),"",ROUND(E47*(1+IF(B47="da asporto",$B$5,$B$4)),2))</f>
        <v/>
      </c>
      <c r="G47" s="6"/>
      <c r="H47" s="15" t="str">
        <f>IF(NOT(ISNUMBER(G47)),"",ROUND(G47/(1+IF(B47="da asporto",$B$5,$B$4)),2))</f>
        <v/>
      </c>
      <c r="I47" s="19" t="str">
        <f>IF(OR(NOT(ISNUMBER(C47)),NOT(ISNUMBER(H47))),"",IF(H47&lt;=0,"",C47/H47))</f>
        <v/>
      </c>
      <c r="J47" s="15" t="str">
        <f>IF(OR(NOT(ISNUMBER(C47)),NOT(ISNUMBER(H47))),"",ROUND(H47-C47,2))</f>
        <v/>
      </c>
      <c r="K47" s="10" t="str">
        <f>IF(A47="","",IF(NOT(ISNUMBER(C47)),"piatto non trovato o senza costo merci",IF(INDEX('Piatti'!$J$5:$J$34,MATCH(A47,'Piatti'!$H$5:$H$34,0))&gt;0,"piatto incompleto, controllare gli avvisi nel foglio «Piatti»",IF(B47="","scegliere il canale (altrimenti sul posto)",IF(NOT(ISNUMBER(D47)),"inserire l'obiettivo",IF(NOT(ISNUMBER(G47)),"inserire il prezzo sul menu",""))))))</f>
        <v/>
      </c>
    </row>
    <row r="48" spans="1:11" x14ac:dyDescent="0.25">
      <c r="A48" s="5"/>
      <c r="B48" s="5"/>
      <c r="C48" s="15" t="str">
        <f>IF(A48="","",IF(ISNUMBER(MATCH(A48,'Piatti'!$H$5:$H$34,0)),INDEX('Piatti'!$I$5:$I$34,MATCH(A48,'Piatti'!$H$5:$H$34,0)),""))</f>
        <v/>
      </c>
      <c r="D48" s="7"/>
      <c r="E48" s="15" t="str">
        <f>IF(OR(NOT(ISNUMBER(C48)),NOT(ISNUMBER(D48))),"",IF(D48&lt;=0,"",ROUND(C48/D48,2)))</f>
        <v/>
      </c>
      <c r="F48" s="15" t="str">
        <f>IF(NOT(ISNUMBER(E48)),"",ROUND(E48*(1+IF(B48="da asporto",$B$5,$B$4)),2))</f>
        <v/>
      </c>
      <c r="G48" s="6"/>
      <c r="H48" s="15" t="str">
        <f>IF(NOT(ISNUMBER(G48)),"",ROUND(G48/(1+IF(B48="da asporto",$B$5,$B$4)),2))</f>
        <v/>
      </c>
      <c r="I48" s="19" t="str">
        <f>IF(OR(NOT(ISNUMBER(C48)),NOT(ISNUMBER(H48))),"",IF(H48&lt;=0,"",C48/H48))</f>
        <v/>
      </c>
      <c r="J48" s="15" t="str">
        <f>IF(OR(NOT(ISNUMBER(C48)),NOT(ISNUMBER(H48))),"",ROUND(H48-C48,2))</f>
        <v/>
      </c>
      <c r="K48" s="10" t="str">
        <f>IF(A48="","",IF(NOT(ISNUMBER(C48)),"piatto non trovato o senza costo merci",IF(INDEX('Piatti'!$J$5:$J$34,MATCH(A48,'Piatti'!$H$5:$H$34,0))&gt;0,"piatto incompleto, controllare gli avvisi nel foglio «Piatti»",IF(B48="","scegliere il canale (altrimenti sul posto)",IF(NOT(ISNUMBER(D48)),"inserire l'obiettivo",IF(NOT(ISNUMBER(G48)),"inserire il prezzo sul menu",""))))))</f>
        <v/>
      </c>
    </row>
    <row r="50" spans="1:1" x14ac:dyDescent="0.25">
      <c r="A50" s="2" t="s">
        <v>71</v>
      </c>
    </row>
  </sheetData>
  <mergeCells count="2">
    <mergeCell ref="A6:K6"/>
    <mergeCell ref="A7:K7"/>
  </mergeCells>
  <dataValidations count="2">
    <dataValidation type="list" allowBlank="1" sqref="A9:A48">
      <formula1>'Piatti'!$H$5:$H$34</formula1>
    </dataValidation>
    <dataValidation type="list" allowBlank="1" sqref="B9:B48">
      <formula1>"sul posto,da asporto"</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FormatPr defaultRowHeight="15" outlineLevelRow="0" outlineLevelCol="0" x14ac:dyDescent="55"/>
  <cols>
    <col min="1" max="1" width="90" customWidth="1"/>
    <col min="2" max="2" width="20" customWidth="1"/>
  </cols>
  <sheetData>
    <row r="1" spans="1:1" x14ac:dyDescent="0.25">
      <c r="A1" s="1" t="s">
        <v>72</v>
      </c>
    </row>
    <row r="2" spans="1:1" x14ac:dyDescent="0.25">
      <c r="A2" s="2" t="s">
        <v>73</v>
      </c>
    </row>
    <row r="4" spans="1:1" x14ac:dyDescent="0.25">
      <c r="A4" s="3" t="s">
        <v>74</v>
      </c>
    </row>
    <row r="6" spans="1:1" x14ac:dyDescent="0.25">
      <c r="A6" s="3" t="s">
        <v>75</v>
      </c>
    </row>
    <row r="7" spans="1:2" x14ac:dyDescent="0.25">
      <c r="A7" s="4" t="s">
        <v>76</v>
      </c>
      <c r="B7" s="4" t="s">
        <v>77</v>
      </c>
    </row>
    <row r="8" spans="1:2" x14ac:dyDescent="0.25">
      <c r="A8" s="20" t="s">
        <v>78</v>
      </c>
      <c r="B8" s="16">
        <v>1</v>
      </c>
    </row>
    <row r="9" spans="1:2" x14ac:dyDescent="0.25">
      <c r="A9" s="20" t="s">
        <v>79</v>
      </c>
      <c r="B9" s="16">
        <v>5</v>
      </c>
    </row>
    <row r="10" spans="1:2" x14ac:dyDescent="0.25">
      <c r="A10" s="20" t="s">
        <v>80</v>
      </c>
      <c r="B10" s="16">
        <v>8</v>
      </c>
    </row>
    <row r="12" spans="1:1" x14ac:dyDescent="0.25">
      <c r="A12" s="3" t="s">
        <v>81</v>
      </c>
    </row>
    <row r="14" spans="1:1" x14ac:dyDescent="0.25">
      <c r="A14" s="3" t="s">
        <v>82</v>
      </c>
    </row>
    <row r="16" spans="1:1" x14ac:dyDescent="0.25">
      <c r="A16" s="21" t="s">
        <v>83</v>
      </c>
    </row>
    <row r="17" spans="1:1" x14ac:dyDescent="0.25">
      <c r="A17" s="3" t="s">
        <v>84</v>
      </c>
    </row>
    <row r="19" spans="1:1" x14ac:dyDescent="0.25">
      <c r="A19" s="21" t="s">
        <v>85</v>
      </c>
    </row>
    <row r="20" spans="1:1" x14ac:dyDescent="0.25">
      <c r="A20" s="3" t="s">
        <v>86</v>
      </c>
    </row>
    <row r="22" spans="1:1" x14ac:dyDescent="0.25">
      <c r="A22" s="3" t="s">
        <v>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Istruzioni</vt:lpstr>
      <vt:lpstr>Ingredienti</vt:lpstr>
      <vt:lpstr>Ricette base</vt:lpstr>
      <vt:lpstr>Piatti</vt:lpstr>
      <vt:lpstr>Prezzo di vendita</vt:lpstr>
      <vt:lpstr>Limite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2026-10-12T00:00:00Z</dcterms:created>
  <dcterms:modified xsi:type="dcterms:W3CDTF">2026-10-12T00:00:00Z</dcterms:modified>
</cp:coreProperties>
</file>